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5BA036C5-A5BC-4426-95EA-DB5B879CB006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67" i="2" l="1"/>
  <c r="K64" i="2" s="1"/>
  <c r="K63" i="2" s="1"/>
  <c r="F67" i="2"/>
  <c r="F64" i="2" s="1"/>
  <c r="F63" i="2" s="1"/>
  <c r="K132" i="2"/>
  <c r="J132" i="2"/>
  <c r="I132" i="2"/>
  <c r="H132" i="2"/>
  <c r="G132" i="2"/>
  <c r="F132" i="2"/>
  <c r="E132" i="2"/>
  <c r="D132" i="2"/>
  <c r="C132" i="2"/>
  <c r="K130" i="2"/>
  <c r="J130" i="2"/>
  <c r="I130" i="2"/>
  <c r="H130" i="2"/>
  <c r="G130" i="2"/>
  <c r="F130" i="2"/>
  <c r="E130" i="2"/>
  <c r="D130" i="2"/>
  <c r="K122" i="2"/>
  <c r="J122" i="2"/>
  <c r="I122" i="2"/>
  <c r="H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05" i="2"/>
  <c r="J105" i="2"/>
  <c r="I105" i="2"/>
  <c r="H105" i="2"/>
  <c r="G105" i="2"/>
  <c r="F105" i="2"/>
  <c r="E105" i="2"/>
  <c r="D105" i="2"/>
  <c r="C105" i="2"/>
  <c r="K87" i="2"/>
  <c r="J87" i="2"/>
  <c r="I87" i="2"/>
  <c r="H87" i="2"/>
  <c r="G87" i="2"/>
  <c r="F87" i="2"/>
  <c r="E87" i="2"/>
  <c r="D87" i="2"/>
  <c r="K82" i="2"/>
  <c r="J82" i="2"/>
  <c r="I82" i="2"/>
  <c r="H82" i="2"/>
  <c r="G82" i="2"/>
  <c r="F82" i="2"/>
  <c r="E82" i="2"/>
  <c r="D82" i="2"/>
  <c r="C82" i="2"/>
  <c r="J67" i="2"/>
  <c r="J64" i="2" s="1"/>
  <c r="J63" i="2" s="1"/>
  <c r="I67" i="2"/>
  <c r="I64" i="2" s="1"/>
  <c r="I63" i="2" s="1"/>
  <c r="H67" i="2"/>
  <c r="H64" i="2" s="1"/>
  <c r="G67" i="2"/>
  <c r="G64" i="2" s="1"/>
  <c r="G63" i="2" s="1"/>
  <c r="E67" i="2"/>
  <c r="E64" i="2" s="1"/>
  <c r="E63" i="2" s="1"/>
  <c r="D67" i="2"/>
  <c r="D64" i="2" s="1"/>
  <c r="C64" i="2"/>
  <c r="C63" i="2"/>
  <c r="H58" i="2"/>
  <c r="D58" i="2"/>
  <c r="K52" i="2"/>
  <c r="K58" i="2" s="1"/>
  <c r="J52" i="2"/>
  <c r="J58" i="2" s="1"/>
  <c r="I52" i="2"/>
  <c r="I58" i="2" s="1"/>
  <c r="H52" i="2"/>
  <c r="G52" i="2"/>
  <c r="G58" i="2" s="1"/>
  <c r="F52" i="2"/>
  <c r="F58" i="2" s="1"/>
  <c r="E52" i="2"/>
  <c r="E58" i="2" s="1"/>
  <c r="D52" i="2"/>
  <c r="C52" i="2"/>
  <c r="C58" i="2" s="1"/>
  <c r="K29" i="2"/>
  <c r="K9" i="2" s="1"/>
  <c r="K62" i="2" s="1"/>
  <c r="J29" i="2"/>
  <c r="J9" i="2" s="1"/>
  <c r="J62" i="2" s="1"/>
  <c r="I29" i="2"/>
  <c r="H29" i="2"/>
  <c r="G29" i="2"/>
  <c r="G9" i="2" s="1"/>
  <c r="G62" i="2" s="1"/>
  <c r="F29" i="2"/>
  <c r="F9" i="2" s="1"/>
  <c r="F62" i="2" s="1"/>
  <c r="E29" i="2"/>
  <c r="D29" i="2"/>
  <c r="C29" i="2"/>
  <c r="C9" i="2" s="1"/>
  <c r="C62" i="2" s="1"/>
  <c r="D14" i="2"/>
  <c r="K11" i="2"/>
  <c r="J11" i="2"/>
  <c r="I11" i="2"/>
  <c r="H11" i="2"/>
  <c r="H9" i="2" s="1"/>
  <c r="H62" i="2" s="1"/>
  <c r="G11" i="2"/>
  <c r="F11" i="2"/>
  <c r="E11" i="2"/>
  <c r="D11" i="2"/>
  <c r="D9" i="2" s="1"/>
  <c r="D62" i="2" s="1"/>
  <c r="C11" i="2"/>
  <c r="I9" i="2"/>
  <c r="I62" i="2" s="1"/>
  <c r="E9" i="2"/>
  <c r="E62" i="2" s="1"/>
  <c r="H63" i="2" l="1"/>
  <c r="D63" i="2"/>
</calcChain>
</file>

<file path=xl/sharedStrings.xml><?xml version="1.0" encoding="utf-8"?>
<sst xmlns="http://schemas.openxmlformats.org/spreadsheetml/2006/main" count="282" uniqueCount="110">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</sst>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;\-#,##0.0"/>
    <numFmt numFmtId="165" formatCode="#,##0_р_.;\-#,##0_р_."/>
    <numFmt numFmtId="166" formatCode="###0.0;\-###0.0"/>
    <numFmt numFmtId="167" formatCode="#,##0.0_ ;\-#,##0.0\ "/>
    <numFmt numFmtId="168" formatCode="#,##0.0"/>
  </numFmts>
  <fonts count="13" x14ac:knownFonts="1">
    <font>
      <sz val="8.25"/>
      <color rgb="FF000000"/>
      <name val="Microsoft Sans Serif"/>
    </font>
    <font>
      <sz val="8.25"/>
      <name val="Tahoma"/>
    </font>
    <font>
      <sz val="10"/>
      <name val="Arial Cyr"/>
    </font>
    <font>
      <sz val="8"/>
      <name val="Arial"/>
    </font>
    <font>
      <sz val="7"/>
      <name val="Arial"/>
    </font>
    <font>
      <sz val="8.25"/>
      <name val="Microsoft Sans Serif"/>
    </font>
    <font>
      <b/>
      <sz val="8"/>
      <name val="Arial"/>
    </font>
    <font>
      <b/>
      <sz val="7"/>
      <color rgb="FFFF0000"/>
      <name val="Arial"/>
    </font>
    <font>
      <i/>
      <sz val="8"/>
      <name val="Arial"/>
    </font>
    <font>
      <b/>
      <i/>
      <sz val="8"/>
      <name val="Arial"/>
    </font>
    <font>
      <b/>
      <sz val="7"/>
      <name val="Arial"/>
    </font>
    <font>
      <i/>
      <sz val="7"/>
      <name val="Arial"/>
    </font>
    <font>
      <b/>
      <i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9" tint="0.59999389629810485"/>
        <bgColor indexed="65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41">
    <xf numFmtId="0" fontId="0" fillId="0" borderId="0" xfId="0" applyFont="1"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5" fillId="0" borderId="0" xfId="0" applyFont="1">
      <protection locked="0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1" fillId="0" borderId="0" xfId="0" applyFont="1" applyAlignment="1">
      <alignment vertical="top"/>
      <protection locked="0"/>
    </xf>
    <xf numFmtId="0" fontId="3" fillId="0" borderId="12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 wrapText="1"/>
    </xf>
    <xf numFmtId="0" fontId="6" fillId="0" borderId="14" xfId="0" applyFont="1" applyBorder="1" applyAlignment="1" applyProtection="1">
      <alignment horizontal="left" vertical="center"/>
    </xf>
    <xf numFmtId="0" fontId="6" fillId="0" borderId="15" xfId="0" applyFont="1" applyBorder="1" applyAlignment="1" applyProtection="1">
      <alignment vertical="center"/>
    </xf>
    <xf numFmtId="0" fontId="7" fillId="3" borderId="16" xfId="0" applyFont="1" applyFill="1" applyBorder="1" applyAlignment="1" applyProtection="1">
      <alignment vertical="top" wrapText="1"/>
    </xf>
    <xf numFmtId="0" fontId="8" fillId="0" borderId="0" xfId="0" applyFont="1" applyProtection="1"/>
    <xf numFmtId="0" fontId="9" fillId="0" borderId="9" xfId="0" applyFont="1" applyBorder="1" applyAlignment="1" applyProtection="1">
      <alignment horizontal="left"/>
    </xf>
    <xf numFmtId="0" fontId="3" fillId="0" borderId="10" xfId="0" applyFont="1" applyBorder="1" applyProtection="1"/>
    <xf numFmtId="3" fontId="6" fillId="0" borderId="10" xfId="0" applyNumberFormat="1" applyFont="1" applyBorder="1" applyAlignment="1" applyProtection="1">
      <alignment horizontal="right" vertical="center"/>
    </xf>
    <xf numFmtId="3" fontId="6" fillId="0" borderId="11" xfId="0" applyNumberFormat="1" applyFont="1" applyBorder="1" applyAlignment="1" applyProtection="1">
      <alignment horizontal="right" vertical="center"/>
    </xf>
    <xf numFmtId="3" fontId="6" fillId="0" borderId="9" xfId="0" applyNumberFormat="1" applyFont="1" applyBorder="1" applyAlignment="1" applyProtection="1">
      <alignment horizontal="right" vertical="center"/>
    </xf>
    <xf numFmtId="2" fontId="8" fillId="2" borderId="17" xfId="0" applyNumberFormat="1" applyFont="1" applyFill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center" vertical="center" wrapText="1"/>
    </xf>
    <xf numFmtId="3" fontId="3" fillId="4" borderId="19" xfId="0" applyNumberFormat="1" applyFont="1" applyFill="1" applyBorder="1" applyAlignment="1">
      <alignment horizontal="right" vertical="center"/>
      <protection locked="0"/>
    </xf>
    <xf numFmtId="3" fontId="3" fillId="4" borderId="20" xfId="0" applyNumberFormat="1" applyFont="1" applyFill="1" applyBorder="1" applyAlignment="1">
      <alignment horizontal="right" vertical="center"/>
      <protection locked="0"/>
    </xf>
    <xf numFmtId="3" fontId="3" fillId="4" borderId="18" xfId="0" applyNumberFormat="1" applyFont="1" applyFill="1" applyBorder="1" applyAlignment="1">
      <alignment horizontal="right" vertical="center"/>
      <protection locked="0"/>
    </xf>
    <xf numFmtId="2" fontId="8" fillId="2" borderId="21" xfId="0" applyNumberFormat="1" applyFont="1" applyFill="1" applyBorder="1" applyAlignment="1" applyProtection="1">
      <alignment horizontal="center" vertical="center"/>
    </xf>
    <xf numFmtId="164" fontId="3" fillId="4" borderId="19" xfId="0" applyNumberFormat="1" applyFont="1" applyFill="1" applyBorder="1" applyAlignment="1">
      <alignment horizontal="right" vertical="center"/>
      <protection locked="0"/>
    </xf>
    <xf numFmtId="164" fontId="3" fillId="4" borderId="20" xfId="0" applyNumberFormat="1" applyFont="1" applyFill="1" applyBorder="1" applyAlignment="1">
      <alignment horizontal="right" vertical="center"/>
      <protection locked="0"/>
    </xf>
    <xf numFmtId="164" fontId="3" fillId="4" borderId="18" xfId="0" applyNumberFormat="1" applyFont="1" applyFill="1" applyBorder="1" applyAlignment="1">
      <alignment horizontal="right" vertical="center"/>
      <protection locked="0"/>
    </xf>
    <xf numFmtId="0" fontId="4" fillId="0" borderId="22" xfId="0" applyFont="1" applyBorder="1" applyAlignment="1" applyProtection="1">
      <alignment horizontal="left" vertical="center" wrapText="1"/>
    </xf>
    <xf numFmtId="0" fontId="4" fillId="0" borderId="23" xfId="0" applyFont="1" applyBorder="1" applyAlignment="1" applyProtection="1">
      <alignment horizontal="center" vertical="center" wrapText="1"/>
    </xf>
    <xf numFmtId="164" fontId="3" fillId="4" borderId="23" xfId="0" applyNumberFormat="1" applyFont="1" applyFill="1" applyBorder="1" applyAlignment="1">
      <alignment horizontal="right" vertical="center"/>
      <protection locked="0"/>
    </xf>
    <xf numFmtId="164" fontId="3" fillId="4" borderId="24" xfId="0" applyNumberFormat="1" applyFont="1" applyFill="1" applyBorder="1" applyAlignment="1">
      <alignment horizontal="right" vertical="center"/>
      <protection locked="0"/>
    </xf>
    <xf numFmtId="164" fontId="3" fillId="4" borderId="22" xfId="0" applyNumberFormat="1" applyFont="1" applyFill="1" applyBorder="1" applyAlignment="1">
      <alignment horizontal="right" vertical="center"/>
      <protection locked="0"/>
    </xf>
    <xf numFmtId="0" fontId="10" fillId="5" borderId="9" xfId="0" applyFont="1" applyFill="1" applyBorder="1" applyAlignment="1" applyProtection="1">
      <alignment horizontal="left" vertical="center" wrapText="1"/>
    </xf>
    <xf numFmtId="0" fontId="4" fillId="5" borderId="10" xfId="0" applyFont="1" applyFill="1" applyBorder="1" applyAlignment="1" applyProtection="1">
      <alignment horizontal="center" vertical="center" wrapText="1"/>
    </xf>
    <xf numFmtId="3" fontId="6" fillId="5" borderId="10" xfId="0" applyNumberFormat="1" applyFont="1" applyFill="1" applyBorder="1" applyAlignment="1" applyProtection="1">
      <alignment horizontal="right" vertical="center"/>
    </xf>
    <xf numFmtId="3" fontId="6" fillId="5" borderId="11" xfId="0" applyNumberFormat="1" applyFont="1" applyFill="1" applyBorder="1" applyAlignment="1" applyProtection="1">
      <alignment horizontal="right" vertical="center"/>
    </xf>
    <xf numFmtId="3" fontId="6" fillId="5" borderId="9" xfId="0" applyNumberFormat="1" applyFont="1" applyFill="1" applyBorder="1" applyAlignment="1" applyProtection="1">
      <alignment horizontal="right" vertical="center"/>
    </xf>
    <xf numFmtId="3" fontId="5" fillId="0" borderId="0" xfId="0" applyNumberFormat="1" applyFont="1">
      <protection locked="0"/>
    </xf>
    <xf numFmtId="3" fontId="3" fillId="0" borderId="19" xfId="0" applyNumberFormat="1" applyFont="1" applyBorder="1" applyAlignment="1" applyProtection="1">
      <alignment horizontal="right" vertical="center"/>
    </xf>
    <xf numFmtId="3" fontId="3" fillId="0" borderId="20" xfId="0" applyNumberFormat="1" applyFont="1" applyBorder="1" applyAlignment="1" applyProtection="1">
      <alignment horizontal="right" vertical="center"/>
    </xf>
    <xf numFmtId="3" fontId="3" fillId="0" borderId="18" xfId="0" applyNumberFormat="1" applyFont="1" applyBorder="1" applyAlignment="1" applyProtection="1">
      <alignment horizontal="right" vertical="center"/>
    </xf>
    <xf numFmtId="0" fontId="11" fillId="0" borderId="18" xfId="0" applyFont="1" applyBorder="1" applyAlignment="1" applyProtection="1">
      <alignment horizontal="left" vertical="center" wrapText="1"/>
    </xf>
    <xf numFmtId="2" fontId="8" fillId="0" borderId="21" xfId="0" applyNumberFormat="1" applyFont="1" applyBorder="1" applyAlignment="1" applyProtection="1">
      <alignment horizontal="center" vertical="center" wrapText="1"/>
    </xf>
    <xf numFmtId="2" fontId="8" fillId="2" borderId="21" xfId="0" applyNumberFormat="1" applyFont="1" applyFill="1" applyBorder="1" applyAlignment="1" applyProtection="1">
      <alignment horizontal="center" vertical="center" wrapText="1"/>
    </xf>
    <xf numFmtId="3" fontId="8" fillId="0" borderId="0" xfId="0" applyNumberFormat="1" applyFont="1" applyProtection="1"/>
    <xf numFmtId="0" fontId="11" fillId="2" borderId="18" xfId="0" applyFont="1" applyFill="1" applyBorder="1" applyAlignment="1" applyProtection="1">
      <alignment horizontal="left" vertical="center" wrapText="1"/>
    </xf>
    <xf numFmtId="3" fontId="3" fillId="4" borderId="19" xfId="0" applyNumberFormat="1" applyFont="1" applyFill="1" applyBorder="1" applyAlignment="1" applyProtection="1">
      <alignment horizontal="right" vertical="center"/>
    </xf>
    <xf numFmtId="3" fontId="3" fillId="4" borderId="20" xfId="0" applyNumberFormat="1" applyFont="1" applyFill="1" applyBorder="1" applyAlignment="1" applyProtection="1">
      <alignment horizontal="right" vertical="center"/>
    </xf>
    <xf numFmtId="3" fontId="3" fillId="4" borderId="18" xfId="0" applyNumberFormat="1" applyFont="1" applyFill="1" applyBorder="1" applyAlignment="1" applyProtection="1">
      <alignment horizontal="right" vertical="center"/>
    </xf>
    <xf numFmtId="0" fontId="3" fillId="0" borderId="21" xfId="0" applyFont="1" applyBorder="1" applyProtection="1"/>
    <xf numFmtId="0" fontId="4" fillId="2" borderId="22" xfId="0" applyFont="1" applyFill="1" applyBorder="1" applyAlignment="1" applyProtection="1">
      <alignment horizontal="left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164" fontId="6" fillId="6" borderId="23" xfId="0" applyNumberFormat="1" applyFont="1" applyFill="1" applyBorder="1" applyAlignment="1" applyProtection="1">
      <alignment horizontal="center" vertical="top"/>
    </xf>
    <xf numFmtId="164" fontId="6" fillId="6" borderId="24" xfId="0" applyNumberFormat="1" applyFont="1" applyFill="1" applyBorder="1" applyAlignment="1" applyProtection="1">
      <alignment horizontal="center" vertical="top"/>
    </xf>
    <xf numFmtId="164" fontId="6" fillId="6" borderId="22" xfId="0" applyNumberFormat="1" applyFont="1" applyFill="1" applyBorder="1" applyAlignment="1" applyProtection="1">
      <alignment horizontal="center" vertical="top"/>
    </xf>
    <xf numFmtId="0" fontId="7" fillId="3" borderId="25" xfId="0" applyFont="1" applyFill="1" applyBorder="1" applyAlignment="1" applyProtection="1">
      <alignment vertical="top" wrapText="1"/>
    </xf>
    <xf numFmtId="165" fontId="6" fillId="5" borderId="10" xfId="0" applyNumberFormat="1" applyFont="1" applyFill="1" applyBorder="1" applyAlignment="1" applyProtection="1">
      <alignment horizontal="right" vertical="center"/>
    </xf>
    <xf numFmtId="165" fontId="6" fillId="5" borderId="11" xfId="0" applyNumberFormat="1" applyFont="1" applyFill="1" applyBorder="1" applyAlignment="1" applyProtection="1">
      <alignment horizontal="right" vertical="center"/>
    </xf>
    <xf numFmtId="165" fontId="6" fillId="5" borderId="9" xfId="0" applyNumberFormat="1" applyFont="1" applyFill="1" applyBorder="1" applyAlignment="1" applyProtection="1">
      <alignment horizontal="right" vertical="center"/>
    </xf>
    <xf numFmtId="0" fontId="3" fillId="0" borderId="17" xfId="0" applyFont="1" applyBorder="1" applyProtection="1"/>
    <xf numFmtId="165" fontId="5" fillId="0" borderId="0" xfId="0" applyNumberFormat="1" applyFont="1">
      <protection locked="0"/>
    </xf>
    <xf numFmtId="166" fontId="3" fillId="0" borderId="19" xfId="0" applyNumberFormat="1" applyFont="1" applyBorder="1" applyAlignment="1" applyProtection="1">
      <alignment horizontal="right" vertical="center"/>
    </xf>
    <xf numFmtId="166" fontId="3" fillId="0" borderId="20" xfId="0" applyNumberFormat="1" applyFont="1" applyBorder="1" applyAlignment="1" applyProtection="1">
      <alignment horizontal="right" vertical="center"/>
    </xf>
    <xf numFmtId="166" fontId="3" fillId="0" borderId="18" xfId="0" applyNumberFormat="1" applyFont="1" applyBorder="1" applyAlignment="1" applyProtection="1">
      <alignment horizontal="right" vertical="center"/>
    </xf>
    <xf numFmtId="0" fontId="8" fillId="4" borderId="19" xfId="0" applyFont="1" applyFill="1" applyBorder="1" applyAlignment="1" applyProtection="1">
      <alignment vertical="center"/>
    </xf>
    <xf numFmtId="3" fontId="8" fillId="4" borderId="19" xfId="0" applyNumberFormat="1" applyFont="1" applyFill="1" applyBorder="1" applyAlignment="1" applyProtection="1">
      <alignment vertical="center"/>
    </xf>
    <xf numFmtId="3" fontId="8" fillId="4" borderId="20" xfId="0" applyNumberFormat="1" applyFont="1" applyFill="1" applyBorder="1" applyAlignment="1" applyProtection="1">
      <alignment vertical="center"/>
    </xf>
    <xf numFmtId="3" fontId="8" fillId="4" borderId="18" xfId="0" applyNumberFormat="1" applyFont="1" applyFill="1" applyBorder="1" applyAlignment="1" applyProtection="1">
      <alignment vertical="center"/>
    </xf>
    <xf numFmtId="164" fontId="3" fillId="0" borderId="23" xfId="0" applyNumberFormat="1" applyFont="1" applyBorder="1" applyAlignment="1" applyProtection="1">
      <alignment vertical="center"/>
    </xf>
    <xf numFmtId="164" fontId="3" fillId="0" borderId="24" xfId="0" applyNumberFormat="1" applyFont="1" applyBorder="1" applyAlignment="1" applyProtection="1">
      <alignment vertical="center"/>
    </xf>
    <xf numFmtId="164" fontId="3" fillId="0" borderId="22" xfId="0" applyNumberFormat="1" applyFont="1" applyBorder="1" applyAlignment="1" applyProtection="1">
      <alignment vertical="center"/>
    </xf>
    <xf numFmtId="0" fontId="3" fillId="0" borderId="25" xfId="0" applyFont="1" applyBorder="1" applyProtection="1"/>
    <xf numFmtId="164" fontId="6" fillId="5" borderId="10" xfId="0" applyNumberFormat="1" applyFont="1" applyFill="1" applyBorder="1" applyAlignment="1" applyProtection="1">
      <alignment horizontal="right" vertical="center"/>
    </xf>
    <xf numFmtId="164" fontId="6" fillId="5" borderId="11" xfId="0" applyNumberFormat="1" applyFont="1" applyFill="1" applyBorder="1" applyAlignment="1" applyProtection="1">
      <alignment horizontal="right" vertical="center"/>
    </xf>
    <xf numFmtId="164" fontId="6" fillId="5" borderId="9" xfId="0" applyNumberFormat="1" applyFont="1" applyFill="1" applyBorder="1" applyAlignment="1" applyProtection="1">
      <alignment horizontal="right" vertical="center"/>
    </xf>
    <xf numFmtId="164" fontId="6" fillId="5" borderId="26" xfId="0" applyNumberFormat="1" applyFont="1" applyFill="1" applyBorder="1" applyAlignment="1" applyProtection="1">
      <alignment horizontal="right" vertical="center"/>
    </xf>
    <xf numFmtId="167" fontId="5" fillId="0" borderId="0" xfId="0" applyNumberFormat="1" applyFont="1">
      <protection locked="0"/>
    </xf>
    <xf numFmtId="168" fontId="3" fillId="0" borderId="19" xfId="0" applyNumberFormat="1" applyFont="1" applyBorder="1" applyAlignment="1" applyProtection="1">
      <alignment horizontal="right" vertical="center"/>
    </xf>
    <xf numFmtId="168" fontId="3" fillId="0" borderId="20" xfId="0" applyNumberFormat="1" applyFont="1" applyBorder="1" applyAlignment="1" applyProtection="1">
      <alignment horizontal="right" vertical="center"/>
    </xf>
    <xf numFmtId="168" fontId="3" fillId="0" borderId="18" xfId="0" applyNumberFormat="1" applyFont="1" applyBorder="1" applyAlignment="1" applyProtection="1">
      <alignment horizontal="right" vertical="center"/>
    </xf>
    <xf numFmtId="166" fontId="3" fillId="0" borderId="27" xfId="0" applyNumberFormat="1" applyFont="1" applyBorder="1" applyAlignment="1" applyProtection="1">
      <alignment horizontal="right" vertical="center"/>
    </xf>
    <xf numFmtId="164" fontId="3" fillId="4" borderId="27" xfId="0" applyNumberFormat="1" applyFont="1" applyFill="1" applyBorder="1" applyAlignment="1">
      <alignment horizontal="right" vertical="center"/>
      <protection locked="0"/>
    </xf>
    <xf numFmtId="168" fontId="8" fillId="0" borderId="0" xfId="0" applyNumberFormat="1" applyFont="1" applyProtection="1"/>
    <xf numFmtId="0" fontId="4" fillId="2" borderId="22" xfId="0" applyFont="1" applyFill="1" applyBorder="1" applyAlignment="1" applyProtection="1">
      <alignment vertical="center" wrapText="1"/>
    </xf>
    <xf numFmtId="164" fontId="3" fillId="4" borderId="28" xfId="0" applyNumberFormat="1" applyFont="1" applyFill="1" applyBorder="1" applyAlignment="1">
      <alignment horizontal="right" vertical="center"/>
      <protection locked="0"/>
    </xf>
    <xf numFmtId="164" fontId="3" fillId="2" borderId="19" xfId="0" applyNumberFormat="1" applyFont="1" applyFill="1" applyBorder="1" applyAlignment="1" applyProtection="1">
      <alignment horizontal="right" vertical="center"/>
    </xf>
    <xf numFmtId="164" fontId="3" fillId="2" borderId="20" xfId="0" applyNumberFormat="1" applyFont="1" applyFill="1" applyBorder="1" applyAlignment="1" applyProtection="1">
      <alignment horizontal="right" vertical="center"/>
    </xf>
    <xf numFmtId="164" fontId="3" fillId="2" borderId="18" xfId="0" applyNumberFormat="1" applyFont="1" applyFill="1" applyBorder="1" applyAlignment="1" applyProtection="1">
      <alignment horizontal="right" vertical="center"/>
    </xf>
    <xf numFmtId="0" fontId="3" fillId="0" borderId="29" xfId="0" applyFont="1" applyBorder="1" applyProtection="1"/>
    <xf numFmtId="164" fontId="3" fillId="0" borderId="19" xfId="0" applyNumberFormat="1" applyFont="1" applyBorder="1" applyAlignment="1" applyProtection="1">
      <alignment horizontal="center" vertical="center"/>
    </xf>
    <xf numFmtId="164" fontId="3" fillId="0" borderId="20" xfId="0" applyNumberFormat="1" applyFont="1" applyBorder="1" applyAlignment="1" applyProtection="1">
      <alignment horizontal="center" vertical="center"/>
    </xf>
    <xf numFmtId="164" fontId="3" fillId="0" borderId="18" xfId="0" applyNumberFormat="1" applyFont="1" applyBorder="1" applyAlignment="1" applyProtection="1">
      <alignment horizontal="center" vertical="center"/>
    </xf>
    <xf numFmtId="164" fontId="3" fillId="4" borderId="19" xfId="0" applyNumberFormat="1" applyFont="1" applyFill="1" applyBorder="1" applyAlignment="1">
      <alignment horizontal="center" vertical="center"/>
      <protection locked="0"/>
    </xf>
    <xf numFmtId="164" fontId="3" fillId="4" borderId="19" xfId="0" applyNumberFormat="1" applyFont="1" applyFill="1" applyBorder="1" applyAlignment="1" applyProtection="1">
      <alignment horizontal="center" vertical="center"/>
    </xf>
    <xf numFmtId="164" fontId="3" fillId="4" borderId="19" xfId="0" applyNumberFormat="1" applyFont="1" applyFill="1" applyBorder="1" applyAlignment="1" applyProtection="1">
      <alignment horizontal="right" vertical="center"/>
    </xf>
    <xf numFmtId="164" fontId="3" fillId="4" borderId="20" xfId="0" applyNumberFormat="1" applyFont="1" applyFill="1" applyBorder="1" applyAlignment="1" applyProtection="1">
      <alignment horizontal="right" vertical="center"/>
    </xf>
    <xf numFmtId="164" fontId="3" fillId="4" borderId="18" xfId="0" applyNumberFormat="1" applyFont="1" applyFill="1" applyBorder="1" applyAlignment="1" applyProtection="1">
      <alignment horizontal="right" vertical="center"/>
    </xf>
    <xf numFmtId="164" fontId="3" fillId="4" borderId="23" xfId="0" applyNumberFormat="1" applyFont="1" applyFill="1" applyBorder="1" applyAlignment="1" applyProtection="1">
      <alignment horizontal="center" vertical="center"/>
    </xf>
    <xf numFmtId="164" fontId="3" fillId="4" borderId="23" xfId="0" applyNumberFormat="1" applyFont="1" applyFill="1" applyBorder="1" applyAlignment="1" applyProtection="1">
      <alignment horizontal="right" vertical="center"/>
    </xf>
    <xf numFmtId="164" fontId="3" fillId="4" borderId="24" xfId="0" applyNumberFormat="1" applyFont="1" applyFill="1" applyBorder="1" applyAlignment="1" applyProtection="1">
      <alignment horizontal="right" vertical="center"/>
    </xf>
    <xf numFmtId="164" fontId="3" fillId="4" borderId="22" xfId="0" applyNumberFormat="1" applyFont="1" applyFill="1" applyBorder="1" applyAlignment="1" applyProtection="1">
      <alignment horizontal="right" vertical="center"/>
    </xf>
    <xf numFmtId="0" fontId="3" fillId="0" borderId="30" xfId="0" applyFont="1" applyBorder="1" applyProtection="1"/>
    <xf numFmtId="0" fontId="11" fillId="0" borderId="22" xfId="0" applyFont="1" applyBorder="1" applyAlignment="1" applyProtection="1">
      <alignment horizontal="left" vertical="center" wrapText="1"/>
    </xf>
    <xf numFmtId="166" fontId="3" fillId="0" borderId="23" xfId="0" applyNumberFormat="1" applyFont="1" applyBorder="1" applyAlignment="1" applyProtection="1">
      <alignment horizontal="right" vertical="center"/>
    </xf>
    <xf numFmtId="166" fontId="3" fillId="0" borderId="24" xfId="0" applyNumberFormat="1" applyFont="1" applyBorder="1" applyAlignment="1" applyProtection="1">
      <alignment horizontal="right" vertical="center"/>
    </xf>
    <xf numFmtId="166" fontId="3" fillId="0" borderId="22" xfId="0" applyNumberFormat="1" applyFont="1" applyBorder="1" applyAlignment="1" applyProtection="1">
      <alignment horizontal="right" vertical="center"/>
    </xf>
    <xf numFmtId="0" fontId="3" fillId="0" borderId="31" xfId="0" applyFont="1" applyBorder="1" applyAlignment="1" applyProtection="1">
      <alignment wrapText="1"/>
    </xf>
    <xf numFmtId="0" fontId="3" fillId="0" borderId="19" xfId="0" applyFont="1" applyBorder="1" applyAlignment="1" applyProtection="1">
      <alignment horizontal="right" vertical="center"/>
    </xf>
    <xf numFmtId="0" fontId="3" fillId="0" borderId="32" xfId="0" applyFont="1" applyBorder="1" applyProtection="1"/>
    <xf numFmtId="0" fontId="4" fillId="2" borderId="4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164" fontId="3" fillId="4" borderId="3" xfId="0" applyNumberFormat="1" applyFont="1" applyFill="1" applyBorder="1" applyAlignment="1" applyProtection="1">
      <alignment horizontal="right" vertical="center"/>
    </xf>
    <xf numFmtId="164" fontId="3" fillId="4" borderId="2" xfId="0" applyNumberFormat="1" applyFont="1" applyFill="1" applyBorder="1" applyAlignment="1" applyProtection="1">
      <alignment horizontal="right" vertical="center"/>
    </xf>
    <xf numFmtId="0" fontId="3" fillId="0" borderId="33" xfId="0" applyFont="1" applyBorder="1" applyProtection="1"/>
    <xf numFmtId="0" fontId="12" fillId="2" borderId="14" xfId="0" applyFont="1" applyFill="1" applyBorder="1" applyAlignment="1" applyProtection="1">
      <alignment horizontal="left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166" fontId="9" fillId="2" borderId="15" xfId="0" applyNumberFormat="1" applyFont="1" applyFill="1" applyBorder="1" applyAlignment="1" applyProtection="1">
      <alignment horizontal="right" vertical="center"/>
    </xf>
    <xf numFmtId="0" fontId="3" fillId="2" borderId="16" xfId="0" applyFont="1" applyFill="1" applyBorder="1" applyProtection="1"/>
    <xf numFmtId="0" fontId="1" fillId="2" borderId="0" xfId="0" applyFont="1" applyFill="1" applyAlignment="1">
      <alignment vertical="top"/>
      <protection locked="0"/>
    </xf>
    <xf numFmtId="0" fontId="6" fillId="0" borderId="9" xfId="0" applyFont="1" applyBorder="1" applyAlignment="1" applyProtection="1">
      <alignment vertical="center"/>
    </xf>
    <xf numFmtId="0" fontId="6" fillId="0" borderId="10" xfId="0" applyFont="1" applyBorder="1" applyAlignment="1" applyProtection="1">
      <alignment vertical="center"/>
    </xf>
    <xf numFmtId="0" fontId="6" fillId="0" borderId="11" xfId="0" applyFont="1" applyBorder="1" applyAlignment="1" applyProtection="1">
      <alignment vertical="center"/>
    </xf>
    <xf numFmtId="0" fontId="10" fillId="2" borderId="22" xfId="0" applyFont="1" applyFill="1" applyBorder="1" applyAlignment="1" applyProtection="1">
      <alignment horizontal="left" vertical="center" wrapText="1"/>
    </xf>
    <xf numFmtId="0" fontId="6" fillId="0" borderId="34" xfId="0" applyFont="1" applyBorder="1" applyAlignment="1" applyProtection="1">
      <alignment vertical="center"/>
    </xf>
    <xf numFmtId="0" fontId="6" fillId="0" borderId="35" xfId="0" applyFont="1" applyBorder="1" applyAlignment="1" applyProtection="1">
      <alignment vertical="center"/>
    </xf>
    <xf numFmtId="0" fontId="6" fillId="0" borderId="36" xfId="0" applyFont="1" applyBorder="1" applyAlignment="1" applyProtection="1">
      <alignment vertical="center"/>
    </xf>
    <xf numFmtId="0" fontId="3" fillId="0" borderId="31" xfId="0" applyFont="1" applyBorder="1" applyProtection="1"/>
    <xf numFmtId="164" fontId="6" fillId="6" borderId="28" xfId="0" applyNumberFormat="1" applyFont="1" applyFill="1" applyBorder="1" applyAlignment="1" applyProtection="1">
      <alignment horizontal="center" vertical="top"/>
    </xf>
    <xf numFmtId="0" fontId="7" fillId="3" borderId="37" xfId="0" applyFont="1" applyFill="1" applyBorder="1" applyAlignment="1" applyProtection="1">
      <alignment vertical="top" wrapText="1"/>
    </xf>
    <xf numFmtId="3" fontId="3" fillId="4" borderId="19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F0392-118D-3227-27B4-9A52C70026DB}">
  <dimension ref="B2:B3"/>
  <sheetViews>
    <sheetView workbookViewId="0"/>
  </sheetViews>
  <sheetFormatPr defaultColWidth="8.5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2A3B8-4471-EDDF-7A24-E5A8A2A23B82}">
  <dimension ref="A1:P143"/>
  <sheetViews>
    <sheetView tabSelected="1" zoomScale="130" workbookViewId="0">
      <pane ySplit="3" topLeftCell="A13" activePane="bottomLeft" state="frozen"/>
      <selection pane="bottomLeft" activeCell="K64" sqref="K64"/>
    </sheetView>
  </sheetViews>
  <sheetFormatPr defaultColWidth="7.1640625" defaultRowHeight="11.25" customHeight="1" x14ac:dyDescent="0.2"/>
  <cols>
    <col min="1" max="1" width="34.5" style="1" customWidth="1"/>
    <col min="2" max="2" width="20.6640625" style="2" customWidth="1"/>
    <col min="3" max="3" width="13" style="3" customWidth="1"/>
    <col min="4" max="4" width="11.1640625" style="3" customWidth="1"/>
    <col min="5" max="5" width="13" style="3" customWidth="1"/>
    <col min="6" max="6" width="12.83203125" style="3" customWidth="1"/>
    <col min="7" max="7" width="10.83203125" style="3" customWidth="1"/>
    <col min="8" max="8" width="11.83203125" style="3" customWidth="1"/>
    <col min="9" max="9" width="10.5" style="3" customWidth="1"/>
    <col min="10" max="10" width="10.83203125" style="3" customWidth="1"/>
    <col min="11" max="11" width="11" style="3" customWidth="1"/>
    <col min="12" max="12" width="17.83203125" style="3" customWidth="1"/>
    <col min="13" max="13" width="9.6640625" style="4" customWidth="1"/>
    <col min="14" max="14" width="11.33203125" style="4" customWidth="1"/>
    <col min="15" max="15" width="11.5" style="4" customWidth="1"/>
    <col min="16" max="16" width="10.1640625" style="4" customWidth="1"/>
  </cols>
  <sheetData>
    <row r="1" spans="1:16" s="8" customFormat="1" ht="11.25" customHeight="1" x14ac:dyDescent="0.15">
      <c r="A1" s="133" t="s">
        <v>2</v>
      </c>
      <c r="B1" s="134" t="s">
        <v>3</v>
      </c>
      <c r="C1" s="5" t="s">
        <v>4</v>
      </c>
      <c r="D1" s="6" t="s">
        <v>4</v>
      </c>
      <c r="E1" s="7" t="s">
        <v>5</v>
      </c>
      <c r="F1" s="135" t="s">
        <v>6</v>
      </c>
      <c r="G1" s="135"/>
      <c r="H1" s="135"/>
      <c r="I1" s="135"/>
      <c r="J1" s="135"/>
      <c r="K1" s="135"/>
      <c r="L1" s="136" t="s">
        <v>7</v>
      </c>
    </row>
    <row r="2" spans="1:16" s="8" customFormat="1" ht="11.25" customHeight="1" x14ac:dyDescent="0.15">
      <c r="A2" s="133"/>
      <c r="B2" s="134"/>
      <c r="C2" s="137">
        <v>2023</v>
      </c>
      <c r="D2" s="138">
        <v>2024</v>
      </c>
      <c r="E2" s="139">
        <v>2025</v>
      </c>
      <c r="F2" s="140">
        <v>2026</v>
      </c>
      <c r="G2" s="140"/>
      <c r="H2" s="140">
        <v>2027</v>
      </c>
      <c r="I2" s="140"/>
      <c r="J2" s="140">
        <v>2028</v>
      </c>
      <c r="K2" s="140"/>
      <c r="L2" s="136"/>
    </row>
    <row r="3" spans="1:16" s="8" customFormat="1" ht="11.25" customHeight="1" x14ac:dyDescent="0.15">
      <c r="A3" s="133"/>
      <c r="B3" s="134"/>
      <c r="C3" s="137"/>
      <c r="D3" s="138"/>
      <c r="E3" s="139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136"/>
    </row>
    <row r="4" spans="1:16" s="14" customFormat="1" ht="72" customHeight="1" x14ac:dyDescent="0.2">
      <c r="A4" s="11" t="s">
        <v>10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3" t="s">
        <v>11</v>
      </c>
    </row>
    <row r="5" spans="1:16" ht="12" customHeight="1" x14ac:dyDescent="0.2">
      <c r="A5" s="15" t="s">
        <v>12</v>
      </c>
      <c r="B5" s="16"/>
      <c r="C5" s="17"/>
      <c r="D5" s="17"/>
      <c r="E5" s="18"/>
      <c r="F5" s="19"/>
      <c r="G5" s="18"/>
      <c r="H5" s="19"/>
      <c r="I5" s="18"/>
      <c r="J5" s="19"/>
      <c r="K5" s="18"/>
      <c r="L5" s="20"/>
    </row>
    <row r="6" spans="1:16" ht="58.5" customHeight="1" x14ac:dyDescent="0.15">
      <c r="A6" s="21" t="s">
        <v>13</v>
      </c>
      <c r="B6" s="22" t="s">
        <v>14</v>
      </c>
      <c r="C6" s="23">
        <v>0</v>
      </c>
      <c r="D6" s="23">
        <v>0</v>
      </c>
      <c r="E6" s="24">
        <v>0</v>
      </c>
      <c r="F6" s="25">
        <v>0</v>
      </c>
      <c r="G6" s="24">
        <v>0</v>
      </c>
      <c r="H6" s="25">
        <v>0</v>
      </c>
      <c r="I6" s="24">
        <v>0</v>
      </c>
      <c r="J6" s="25">
        <v>0</v>
      </c>
      <c r="K6" s="24">
        <v>0</v>
      </c>
      <c r="L6" s="26"/>
    </row>
    <row r="7" spans="1:16" ht="19.5" customHeight="1" x14ac:dyDescent="0.15">
      <c r="A7" s="21" t="s">
        <v>15</v>
      </c>
      <c r="B7" s="22" t="s">
        <v>16</v>
      </c>
      <c r="C7" s="27"/>
      <c r="D7" s="27"/>
      <c r="E7" s="28"/>
      <c r="F7" s="29"/>
      <c r="G7" s="28"/>
      <c r="H7" s="29"/>
      <c r="I7" s="28"/>
      <c r="J7" s="29"/>
      <c r="K7" s="28"/>
      <c r="L7" s="26"/>
    </row>
    <row r="8" spans="1:16" ht="30" customHeight="1" x14ac:dyDescent="0.15">
      <c r="A8" s="30" t="s">
        <v>17</v>
      </c>
      <c r="B8" s="31" t="s">
        <v>18</v>
      </c>
      <c r="C8" s="32"/>
      <c r="D8" s="32"/>
      <c r="E8" s="33"/>
      <c r="F8" s="34"/>
      <c r="G8" s="33"/>
      <c r="H8" s="34"/>
      <c r="I8" s="33"/>
      <c r="J8" s="34"/>
      <c r="K8" s="33"/>
      <c r="L8" s="26"/>
    </row>
    <row r="9" spans="1:16" ht="26.25" customHeight="1" x14ac:dyDescent="0.15">
      <c r="A9" s="35" t="s">
        <v>19</v>
      </c>
      <c r="B9" s="36" t="s">
        <v>14</v>
      </c>
      <c r="C9" s="37">
        <f t="shared" ref="C9:K9" si="0">C11+C29+C49+C50</f>
        <v>257</v>
      </c>
      <c r="D9" s="37">
        <f t="shared" si="0"/>
        <v>257</v>
      </c>
      <c r="E9" s="38">
        <f t="shared" si="0"/>
        <v>264</v>
      </c>
      <c r="F9" s="39">
        <f t="shared" si="0"/>
        <v>264</v>
      </c>
      <c r="G9" s="38">
        <f t="shared" si="0"/>
        <v>265</v>
      </c>
      <c r="H9" s="39">
        <f t="shared" si="0"/>
        <v>264</v>
      </c>
      <c r="I9" s="38">
        <f t="shared" si="0"/>
        <v>267</v>
      </c>
      <c r="J9" s="39">
        <f t="shared" si="0"/>
        <v>265</v>
      </c>
      <c r="K9" s="38">
        <f t="shared" si="0"/>
        <v>272</v>
      </c>
      <c r="L9" s="26"/>
      <c r="M9" s="40"/>
      <c r="N9" s="40"/>
      <c r="O9" s="40"/>
      <c r="P9" s="40"/>
    </row>
    <row r="10" spans="1:16" ht="18" customHeight="1" x14ac:dyDescent="0.15">
      <c r="A10" s="21" t="s">
        <v>20</v>
      </c>
      <c r="B10" s="22"/>
      <c r="C10" s="41"/>
      <c r="D10" s="41"/>
      <c r="E10" s="42"/>
      <c r="F10" s="43"/>
      <c r="G10" s="42"/>
      <c r="H10" s="43"/>
      <c r="I10" s="42"/>
      <c r="J10" s="43"/>
      <c r="K10" s="42"/>
      <c r="L10" s="26"/>
    </row>
    <row r="11" spans="1:16" s="14" customFormat="1" ht="42.75" customHeight="1" x14ac:dyDescent="0.2">
      <c r="A11" s="44" t="s">
        <v>21</v>
      </c>
      <c r="B11" s="22" t="s">
        <v>22</v>
      </c>
      <c r="C11" s="41">
        <f t="shared" ref="C11:K64" si="1">SUM(C13:C14,C22:C28)</f>
        <v>50</v>
      </c>
      <c r="D11" s="41">
        <f t="shared" ref="D11:K11" si="2">D13+D14+D22+D23+D24+D26+D28</f>
        <v>45</v>
      </c>
      <c r="E11" s="41">
        <f t="shared" si="2"/>
        <v>51</v>
      </c>
      <c r="F11" s="41">
        <f t="shared" si="2"/>
        <v>51</v>
      </c>
      <c r="G11" s="41">
        <f t="shared" si="2"/>
        <v>51</v>
      </c>
      <c r="H11" s="41">
        <f t="shared" si="2"/>
        <v>51</v>
      </c>
      <c r="I11" s="41">
        <f t="shared" si="2"/>
        <v>52</v>
      </c>
      <c r="J11" s="41">
        <f t="shared" si="2"/>
        <v>51</v>
      </c>
      <c r="K11" s="41">
        <f t="shared" si="2"/>
        <v>55</v>
      </c>
      <c r="L11" s="26"/>
    </row>
    <row r="12" spans="1:16" ht="19.5" customHeight="1" x14ac:dyDescent="0.15">
      <c r="A12" s="21" t="s">
        <v>23</v>
      </c>
      <c r="B12" s="22"/>
      <c r="C12" s="41"/>
      <c r="D12" s="41"/>
      <c r="E12" s="42"/>
      <c r="F12" s="43"/>
      <c r="G12" s="42"/>
      <c r="H12" s="43"/>
      <c r="I12" s="42"/>
      <c r="J12" s="43"/>
      <c r="K12" s="42"/>
      <c r="L12" s="45"/>
    </row>
    <row r="13" spans="1:16" ht="19.5" customHeight="1" x14ac:dyDescent="0.15">
      <c r="A13" s="21" t="s">
        <v>24</v>
      </c>
      <c r="B13" s="22" t="s">
        <v>22</v>
      </c>
      <c r="C13" s="23">
        <v>16</v>
      </c>
      <c r="D13" s="23">
        <v>15</v>
      </c>
      <c r="E13" s="24">
        <v>16</v>
      </c>
      <c r="F13" s="25">
        <v>16</v>
      </c>
      <c r="G13" s="24">
        <v>16</v>
      </c>
      <c r="H13" s="25">
        <v>16</v>
      </c>
      <c r="I13" s="24">
        <v>16</v>
      </c>
      <c r="J13" s="25">
        <v>16</v>
      </c>
      <c r="K13" s="24">
        <v>16</v>
      </c>
      <c r="L13" s="46"/>
    </row>
    <row r="14" spans="1:16" ht="19.5" customHeight="1" x14ac:dyDescent="0.15">
      <c r="A14" s="21" t="s">
        <v>25</v>
      </c>
      <c r="B14" s="22" t="s">
        <v>22</v>
      </c>
      <c r="C14" s="23">
        <v>8</v>
      </c>
      <c r="D14" s="23">
        <f>D15+D19</f>
        <v>6</v>
      </c>
      <c r="E14" s="24">
        <v>8</v>
      </c>
      <c r="F14" s="25">
        <v>8</v>
      </c>
      <c r="G14" s="24">
        <v>8</v>
      </c>
      <c r="H14" s="25">
        <v>8</v>
      </c>
      <c r="I14" s="24">
        <v>8</v>
      </c>
      <c r="J14" s="25">
        <v>8</v>
      </c>
      <c r="K14" s="24">
        <v>9</v>
      </c>
      <c r="L14" s="26"/>
    </row>
    <row r="15" spans="1:16" ht="21.75" customHeight="1" x14ac:dyDescent="0.15">
      <c r="A15" s="21" t="s">
        <v>26</v>
      </c>
      <c r="B15" s="22" t="s">
        <v>22</v>
      </c>
      <c r="C15" s="23">
        <v>1</v>
      </c>
      <c r="D15" s="23">
        <v>1</v>
      </c>
      <c r="E15" s="24">
        <v>1</v>
      </c>
      <c r="F15" s="25">
        <v>1</v>
      </c>
      <c r="G15" s="24">
        <v>1</v>
      </c>
      <c r="H15" s="25">
        <v>1</v>
      </c>
      <c r="I15" s="24">
        <v>1</v>
      </c>
      <c r="J15" s="25">
        <v>1</v>
      </c>
      <c r="K15" s="24">
        <v>1</v>
      </c>
      <c r="L15" s="26"/>
    </row>
    <row r="16" spans="1:16" ht="17.25" customHeight="1" x14ac:dyDescent="0.15">
      <c r="A16" s="21" t="s">
        <v>27</v>
      </c>
      <c r="B16" s="22" t="s">
        <v>22</v>
      </c>
      <c r="C16" s="23"/>
      <c r="D16" s="23"/>
      <c r="E16" s="24"/>
      <c r="F16" s="25"/>
      <c r="G16" s="24"/>
      <c r="H16" s="25"/>
      <c r="I16" s="24"/>
      <c r="J16" s="25"/>
      <c r="K16" s="24"/>
      <c r="L16" s="26"/>
    </row>
    <row r="17" spans="1:16" ht="17.25" customHeight="1" x14ac:dyDescent="0.15">
      <c r="A17" s="21" t="s">
        <v>28</v>
      </c>
      <c r="B17" s="22" t="s">
        <v>22</v>
      </c>
      <c r="C17" s="23"/>
      <c r="D17" s="23"/>
      <c r="E17" s="24"/>
      <c r="F17" s="25"/>
      <c r="G17" s="24"/>
      <c r="H17" s="25"/>
      <c r="I17" s="24"/>
      <c r="J17" s="25"/>
      <c r="K17" s="24"/>
      <c r="L17" s="26"/>
    </row>
    <row r="18" spans="1:16" ht="17.25" customHeight="1" x14ac:dyDescent="0.15">
      <c r="A18" s="21" t="s">
        <v>29</v>
      </c>
      <c r="B18" s="22" t="s">
        <v>22</v>
      </c>
      <c r="C18" s="23"/>
      <c r="D18" s="23"/>
      <c r="E18" s="24"/>
      <c r="F18" s="25"/>
      <c r="G18" s="24"/>
      <c r="H18" s="25"/>
      <c r="I18" s="24"/>
      <c r="J18" s="25"/>
      <c r="K18" s="24"/>
      <c r="L18" s="26"/>
    </row>
    <row r="19" spans="1:16" ht="47.25" customHeight="1" x14ac:dyDescent="0.15">
      <c r="A19" s="21" t="s">
        <v>30</v>
      </c>
      <c r="B19" s="22" t="s">
        <v>22</v>
      </c>
      <c r="C19" s="23">
        <v>7</v>
      </c>
      <c r="D19" s="23">
        <v>5</v>
      </c>
      <c r="E19" s="24">
        <v>7</v>
      </c>
      <c r="F19" s="25">
        <v>8</v>
      </c>
      <c r="G19" s="24">
        <v>8</v>
      </c>
      <c r="H19" s="25">
        <v>8</v>
      </c>
      <c r="I19" s="24">
        <v>8</v>
      </c>
      <c r="J19" s="25">
        <v>8</v>
      </c>
      <c r="K19" s="24">
        <v>8</v>
      </c>
      <c r="L19" s="26"/>
    </row>
    <row r="20" spans="1:16" ht="21" customHeight="1" x14ac:dyDescent="0.15">
      <c r="A20" s="21" t="s">
        <v>31</v>
      </c>
      <c r="B20" s="22" t="s">
        <v>22</v>
      </c>
      <c r="C20" s="23"/>
      <c r="D20" s="23"/>
      <c r="E20" s="24"/>
      <c r="F20" s="25"/>
      <c r="G20" s="24"/>
      <c r="H20" s="25"/>
      <c r="I20" s="24"/>
      <c r="J20" s="25"/>
      <c r="K20" s="24"/>
      <c r="L20" s="26"/>
    </row>
    <row r="21" spans="1:16" ht="21" customHeight="1" x14ac:dyDescent="0.15">
      <c r="A21" s="21" t="s">
        <v>32</v>
      </c>
      <c r="B21" s="22" t="s">
        <v>22</v>
      </c>
      <c r="C21" s="23"/>
      <c r="D21" s="23"/>
      <c r="E21" s="24"/>
      <c r="F21" s="25"/>
      <c r="G21" s="24"/>
      <c r="H21" s="25"/>
      <c r="I21" s="24"/>
      <c r="J21" s="25"/>
      <c r="K21" s="24"/>
      <c r="L21" s="26"/>
    </row>
    <row r="22" spans="1:16" ht="17.25" customHeight="1" x14ac:dyDescent="0.15">
      <c r="A22" s="21" t="s">
        <v>33</v>
      </c>
      <c r="B22" s="22" t="s">
        <v>22</v>
      </c>
      <c r="C22" s="23">
        <v>1</v>
      </c>
      <c r="D22" s="23">
        <v>1</v>
      </c>
      <c r="E22" s="24">
        <v>1</v>
      </c>
      <c r="F22" s="25">
        <v>1</v>
      </c>
      <c r="G22" s="24">
        <v>1</v>
      </c>
      <c r="H22" s="25">
        <v>1</v>
      </c>
      <c r="I22" s="24">
        <v>1</v>
      </c>
      <c r="J22" s="25">
        <v>1</v>
      </c>
      <c r="K22" s="24">
        <v>1</v>
      </c>
      <c r="L22" s="26"/>
    </row>
    <row r="23" spans="1:16" ht="26.25" customHeight="1" x14ac:dyDescent="0.15">
      <c r="A23" s="21" t="s">
        <v>34</v>
      </c>
      <c r="B23" s="22" t="s">
        <v>22</v>
      </c>
      <c r="C23" s="23">
        <v>18</v>
      </c>
      <c r="D23" s="23">
        <v>17</v>
      </c>
      <c r="E23" s="24">
        <v>19</v>
      </c>
      <c r="F23" s="25">
        <v>19</v>
      </c>
      <c r="G23" s="24">
        <v>19</v>
      </c>
      <c r="H23" s="25">
        <v>19</v>
      </c>
      <c r="I23" s="24">
        <v>20</v>
      </c>
      <c r="J23" s="25">
        <v>19</v>
      </c>
      <c r="K23" s="24">
        <v>21</v>
      </c>
      <c r="L23" s="26"/>
      <c r="M23" s="40"/>
      <c r="N23" s="40"/>
      <c r="O23" s="40"/>
      <c r="P23" s="40"/>
    </row>
    <row r="24" spans="1:16" ht="26.25" customHeight="1" x14ac:dyDescent="0.15">
      <c r="A24" s="21" t="s">
        <v>35</v>
      </c>
      <c r="B24" s="22" t="s">
        <v>22</v>
      </c>
      <c r="C24" s="23">
        <v>1</v>
      </c>
      <c r="D24" s="23">
        <v>1</v>
      </c>
      <c r="E24" s="24">
        <v>1</v>
      </c>
      <c r="F24" s="25">
        <v>1</v>
      </c>
      <c r="G24" s="24">
        <v>1</v>
      </c>
      <c r="H24" s="25">
        <v>1</v>
      </c>
      <c r="I24" s="24">
        <v>1</v>
      </c>
      <c r="J24" s="25">
        <v>1</v>
      </c>
      <c r="K24" s="24">
        <v>1</v>
      </c>
      <c r="L24" s="26"/>
    </row>
    <row r="25" spans="1:16" ht="26.25" customHeight="1" x14ac:dyDescent="0.15">
      <c r="A25" s="21" t="s">
        <v>36</v>
      </c>
      <c r="B25" s="22" t="s">
        <v>22</v>
      </c>
      <c r="C25" s="23"/>
      <c r="D25" s="23"/>
      <c r="E25" s="24"/>
      <c r="F25" s="25"/>
      <c r="G25" s="24"/>
      <c r="H25" s="25"/>
      <c r="I25" s="24"/>
      <c r="J25" s="25"/>
      <c r="K25" s="24"/>
      <c r="L25" s="26"/>
    </row>
    <row r="26" spans="1:16" ht="22.5" customHeight="1" x14ac:dyDescent="0.15">
      <c r="A26" s="21" t="s">
        <v>37</v>
      </c>
      <c r="B26" s="22" t="s">
        <v>22</v>
      </c>
      <c r="C26" s="23">
        <v>1</v>
      </c>
      <c r="D26" s="23">
        <v>1</v>
      </c>
      <c r="E26" s="24">
        <v>1</v>
      </c>
      <c r="F26" s="25">
        <v>1</v>
      </c>
      <c r="G26" s="24">
        <v>1</v>
      </c>
      <c r="H26" s="25">
        <v>1</v>
      </c>
      <c r="I26" s="24">
        <v>1</v>
      </c>
      <c r="J26" s="25">
        <v>1</v>
      </c>
      <c r="K26" s="24">
        <v>1</v>
      </c>
      <c r="L26" s="26"/>
    </row>
    <row r="27" spans="1:16" ht="29.25" customHeight="1" x14ac:dyDescent="0.15">
      <c r="A27" s="21" t="s">
        <v>38</v>
      </c>
      <c r="B27" s="22" t="s">
        <v>22</v>
      </c>
      <c r="C27" s="23"/>
      <c r="D27" s="23"/>
      <c r="E27" s="24"/>
      <c r="F27" s="25"/>
      <c r="G27" s="24"/>
      <c r="H27" s="25"/>
      <c r="I27" s="24"/>
      <c r="J27" s="25"/>
      <c r="K27" s="24"/>
      <c r="L27" s="26"/>
    </row>
    <row r="28" spans="1:16" ht="17.25" customHeight="1" x14ac:dyDescent="0.15">
      <c r="A28" s="21" t="s">
        <v>39</v>
      </c>
      <c r="B28" s="22" t="s">
        <v>22</v>
      </c>
      <c r="C28" s="23">
        <v>5</v>
      </c>
      <c r="D28" s="23">
        <v>4</v>
      </c>
      <c r="E28" s="24">
        <v>5</v>
      </c>
      <c r="F28" s="25">
        <v>5</v>
      </c>
      <c r="G28" s="24">
        <v>5</v>
      </c>
      <c r="H28" s="25">
        <v>5</v>
      </c>
      <c r="I28" s="24">
        <v>5</v>
      </c>
      <c r="J28" s="25">
        <v>5</v>
      </c>
      <c r="K28" s="24">
        <v>6</v>
      </c>
      <c r="L28" s="26"/>
    </row>
    <row r="29" spans="1:16" s="14" customFormat="1" ht="25.5" customHeight="1" x14ac:dyDescent="0.2">
      <c r="A29" s="44" t="s">
        <v>40</v>
      </c>
      <c r="B29" s="22" t="s">
        <v>22</v>
      </c>
      <c r="C29" s="41">
        <f t="shared" ref="C29:K82" si="3">SUM(C33:C34,C42:C48)</f>
        <v>205</v>
      </c>
      <c r="D29" s="41">
        <f t="shared" si="3"/>
        <v>211</v>
      </c>
      <c r="E29" s="42">
        <f t="shared" si="3"/>
        <v>212</v>
      </c>
      <c r="F29" s="43">
        <f t="shared" si="3"/>
        <v>213</v>
      </c>
      <c r="G29" s="42">
        <f t="shared" si="3"/>
        <v>214</v>
      </c>
      <c r="H29" s="43">
        <f t="shared" si="3"/>
        <v>213</v>
      </c>
      <c r="I29" s="42">
        <f t="shared" si="3"/>
        <v>215</v>
      </c>
      <c r="J29" s="43">
        <f t="shared" si="3"/>
        <v>214</v>
      </c>
      <c r="K29" s="42">
        <f t="shared" si="3"/>
        <v>217</v>
      </c>
      <c r="L29" s="26"/>
      <c r="M29" s="47"/>
      <c r="N29" s="47"/>
      <c r="O29" s="47"/>
      <c r="P29" s="47"/>
    </row>
    <row r="30" spans="1:16" s="14" customFormat="1" ht="16.5" customHeight="1" x14ac:dyDescent="0.2">
      <c r="A30" s="44" t="s">
        <v>41</v>
      </c>
      <c r="B30" s="22"/>
      <c r="C30" s="41"/>
      <c r="D30" s="41"/>
      <c r="E30" s="42"/>
      <c r="F30" s="43"/>
      <c r="G30" s="42"/>
      <c r="H30" s="43"/>
      <c r="I30" s="42"/>
      <c r="J30" s="43"/>
      <c r="K30" s="42"/>
      <c r="L30" s="26"/>
    </row>
    <row r="31" spans="1:16" s="14" customFormat="1" ht="45" customHeight="1" x14ac:dyDescent="0.2">
      <c r="A31" s="48" t="s">
        <v>42</v>
      </c>
      <c r="B31" s="22" t="s">
        <v>22</v>
      </c>
      <c r="C31" s="49">
        <v>4</v>
      </c>
      <c r="D31" s="49">
        <v>4</v>
      </c>
      <c r="E31" s="50">
        <v>4</v>
      </c>
      <c r="F31" s="51">
        <v>4</v>
      </c>
      <c r="G31" s="50">
        <v>4</v>
      </c>
      <c r="H31" s="51">
        <v>4</v>
      </c>
      <c r="I31" s="50">
        <v>4</v>
      </c>
      <c r="J31" s="51">
        <v>4</v>
      </c>
      <c r="K31" s="50">
        <v>4</v>
      </c>
      <c r="L31" s="26"/>
    </row>
    <row r="32" spans="1:16" ht="19.5" customHeight="1" x14ac:dyDescent="0.15">
      <c r="A32" s="21" t="s">
        <v>23</v>
      </c>
      <c r="B32" s="22"/>
      <c r="C32" s="41"/>
      <c r="D32" s="41"/>
      <c r="E32" s="42"/>
      <c r="F32" s="43"/>
      <c r="G32" s="42"/>
      <c r="H32" s="43"/>
      <c r="I32" s="42"/>
      <c r="J32" s="43"/>
      <c r="K32" s="42"/>
      <c r="L32" s="45"/>
    </row>
    <row r="33" spans="1:12" ht="23.25" customHeight="1" x14ac:dyDescent="0.15">
      <c r="A33" s="21" t="s">
        <v>24</v>
      </c>
      <c r="B33" s="22" t="s">
        <v>22</v>
      </c>
      <c r="C33" s="23">
        <v>28</v>
      </c>
      <c r="D33" s="23">
        <v>25</v>
      </c>
      <c r="E33" s="24">
        <v>25</v>
      </c>
      <c r="F33" s="25">
        <v>26</v>
      </c>
      <c r="G33" s="24">
        <v>27</v>
      </c>
      <c r="H33" s="25">
        <v>26</v>
      </c>
      <c r="I33" s="24">
        <v>27</v>
      </c>
      <c r="J33" s="25">
        <v>26</v>
      </c>
      <c r="K33" s="24">
        <v>27</v>
      </c>
      <c r="L33" s="26"/>
    </row>
    <row r="34" spans="1:12" ht="19.5" customHeight="1" x14ac:dyDescent="0.15">
      <c r="A34" s="21" t="s">
        <v>25</v>
      </c>
      <c r="B34" s="22" t="s">
        <v>22</v>
      </c>
      <c r="C34" s="23">
        <v>21</v>
      </c>
      <c r="D34" s="23">
        <v>22</v>
      </c>
      <c r="E34" s="24">
        <v>22</v>
      </c>
      <c r="F34" s="25">
        <v>22</v>
      </c>
      <c r="G34" s="24">
        <v>22</v>
      </c>
      <c r="H34" s="25">
        <v>22</v>
      </c>
      <c r="I34" s="24">
        <v>22</v>
      </c>
      <c r="J34" s="25">
        <v>22</v>
      </c>
      <c r="K34" s="24">
        <v>23</v>
      </c>
      <c r="L34" s="26"/>
    </row>
    <row r="35" spans="1:12" ht="24" customHeight="1" x14ac:dyDescent="0.15">
      <c r="A35" s="21" t="s">
        <v>26</v>
      </c>
      <c r="B35" s="22" t="s">
        <v>22</v>
      </c>
      <c r="C35" s="23">
        <v>3</v>
      </c>
      <c r="D35" s="23">
        <v>3</v>
      </c>
      <c r="E35" s="24">
        <v>3</v>
      </c>
      <c r="F35" s="25">
        <v>3</v>
      </c>
      <c r="G35" s="24">
        <v>3</v>
      </c>
      <c r="H35" s="25">
        <v>3</v>
      </c>
      <c r="I35" s="24">
        <v>3</v>
      </c>
      <c r="J35" s="25">
        <v>3</v>
      </c>
      <c r="K35" s="24">
        <v>3</v>
      </c>
      <c r="L35" s="26"/>
    </row>
    <row r="36" spans="1:12" ht="17.25" customHeight="1" x14ac:dyDescent="0.15">
      <c r="A36" s="21" t="s">
        <v>43</v>
      </c>
      <c r="B36" s="22" t="s">
        <v>22</v>
      </c>
      <c r="C36" s="23"/>
      <c r="D36" s="23"/>
      <c r="E36" s="24"/>
      <c r="F36" s="25"/>
      <c r="G36" s="24"/>
      <c r="H36" s="25"/>
      <c r="I36" s="24"/>
      <c r="J36" s="25"/>
      <c r="K36" s="24"/>
      <c r="L36" s="26"/>
    </row>
    <row r="37" spans="1:12" ht="17.25" customHeight="1" x14ac:dyDescent="0.15">
      <c r="A37" s="21" t="s">
        <v>44</v>
      </c>
      <c r="B37" s="22" t="s">
        <v>22</v>
      </c>
      <c r="C37" s="23"/>
      <c r="D37" s="23"/>
      <c r="E37" s="24"/>
      <c r="F37" s="25"/>
      <c r="G37" s="24"/>
      <c r="H37" s="25"/>
      <c r="I37" s="24"/>
      <c r="J37" s="25"/>
      <c r="K37" s="24"/>
      <c r="L37" s="26"/>
    </row>
    <row r="38" spans="1:12" ht="17.25" customHeight="1" x14ac:dyDescent="0.15">
      <c r="A38" s="21" t="s">
        <v>45</v>
      </c>
      <c r="B38" s="22" t="s">
        <v>22</v>
      </c>
      <c r="C38" s="23"/>
      <c r="D38" s="23"/>
      <c r="E38" s="24"/>
      <c r="F38" s="25"/>
      <c r="G38" s="24"/>
      <c r="H38" s="25"/>
      <c r="I38" s="24"/>
      <c r="J38" s="25"/>
      <c r="K38" s="24"/>
      <c r="L38" s="26"/>
    </row>
    <row r="39" spans="1:12" ht="45" customHeight="1" x14ac:dyDescent="0.15">
      <c r="A39" s="21" t="s">
        <v>30</v>
      </c>
      <c r="B39" s="22" t="s">
        <v>22</v>
      </c>
      <c r="C39" s="23">
        <v>16</v>
      </c>
      <c r="D39" s="23">
        <v>17</v>
      </c>
      <c r="E39" s="24">
        <v>17</v>
      </c>
      <c r="F39" s="25">
        <v>17</v>
      </c>
      <c r="G39" s="24">
        <v>17</v>
      </c>
      <c r="H39" s="25">
        <v>17</v>
      </c>
      <c r="I39" s="24">
        <v>17</v>
      </c>
      <c r="J39" s="25">
        <v>17</v>
      </c>
      <c r="K39" s="24">
        <v>18</v>
      </c>
      <c r="L39" s="26"/>
    </row>
    <row r="40" spans="1:12" ht="26.25" customHeight="1" x14ac:dyDescent="0.15">
      <c r="A40" s="21" t="s">
        <v>46</v>
      </c>
      <c r="B40" s="22" t="s">
        <v>22</v>
      </c>
      <c r="C40" s="23"/>
      <c r="D40" s="23"/>
      <c r="E40" s="24"/>
      <c r="F40" s="25"/>
      <c r="G40" s="24"/>
      <c r="H40" s="25"/>
      <c r="I40" s="24"/>
      <c r="J40" s="25"/>
      <c r="K40" s="24"/>
      <c r="L40" s="26"/>
    </row>
    <row r="41" spans="1:12" ht="18" customHeight="1" x14ac:dyDescent="0.15">
      <c r="A41" s="21" t="s">
        <v>32</v>
      </c>
      <c r="B41" s="22" t="s">
        <v>22</v>
      </c>
      <c r="C41" s="23">
        <v>2</v>
      </c>
      <c r="D41" s="23">
        <v>2</v>
      </c>
      <c r="E41" s="24">
        <v>2</v>
      </c>
      <c r="F41" s="25">
        <v>2</v>
      </c>
      <c r="G41" s="24">
        <v>2</v>
      </c>
      <c r="H41" s="25">
        <v>2</v>
      </c>
      <c r="I41" s="24">
        <v>2</v>
      </c>
      <c r="J41" s="25">
        <v>2</v>
      </c>
      <c r="K41" s="24">
        <v>2</v>
      </c>
      <c r="L41" s="26"/>
    </row>
    <row r="42" spans="1:12" ht="17.25" customHeight="1" x14ac:dyDescent="0.15">
      <c r="A42" s="21" t="s">
        <v>33</v>
      </c>
      <c r="B42" s="22" t="s">
        <v>22</v>
      </c>
      <c r="C42" s="23">
        <v>8</v>
      </c>
      <c r="D42" s="23">
        <v>11</v>
      </c>
      <c r="E42" s="24">
        <v>11</v>
      </c>
      <c r="F42" s="25">
        <v>11</v>
      </c>
      <c r="G42" s="24">
        <v>11</v>
      </c>
      <c r="H42" s="25">
        <v>11</v>
      </c>
      <c r="I42" s="24">
        <v>11</v>
      </c>
      <c r="J42" s="25">
        <v>11</v>
      </c>
      <c r="K42" s="24">
        <v>11</v>
      </c>
      <c r="L42" s="26"/>
    </row>
    <row r="43" spans="1:12" ht="30" customHeight="1" x14ac:dyDescent="0.15">
      <c r="A43" s="21" t="s">
        <v>34</v>
      </c>
      <c r="B43" s="22" t="s">
        <v>22</v>
      </c>
      <c r="C43" s="23">
        <v>83</v>
      </c>
      <c r="D43" s="23">
        <v>83</v>
      </c>
      <c r="E43" s="24">
        <v>83</v>
      </c>
      <c r="F43" s="25">
        <v>84</v>
      </c>
      <c r="G43" s="24">
        <v>84</v>
      </c>
      <c r="H43" s="25">
        <v>84</v>
      </c>
      <c r="I43" s="24">
        <v>84</v>
      </c>
      <c r="J43" s="25">
        <v>84</v>
      </c>
      <c r="K43" s="24">
        <v>84</v>
      </c>
      <c r="L43" s="26"/>
    </row>
    <row r="44" spans="1:12" ht="17.25" customHeight="1" x14ac:dyDescent="0.15">
      <c r="A44" s="21" t="s">
        <v>35</v>
      </c>
      <c r="B44" s="22" t="s">
        <v>22</v>
      </c>
      <c r="C44" s="23">
        <v>33</v>
      </c>
      <c r="D44" s="23">
        <v>38</v>
      </c>
      <c r="E44" s="24">
        <v>38</v>
      </c>
      <c r="F44" s="25">
        <v>38</v>
      </c>
      <c r="G44" s="24">
        <v>38</v>
      </c>
      <c r="H44" s="25">
        <v>38</v>
      </c>
      <c r="I44" s="24">
        <v>39</v>
      </c>
      <c r="J44" s="25">
        <v>39</v>
      </c>
      <c r="K44" s="24">
        <v>40</v>
      </c>
      <c r="L44" s="26"/>
    </row>
    <row r="45" spans="1:12" ht="23.25" customHeight="1" x14ac:dyDescent="0.15">
      <c r="A45" s="21" t="s">
        <v>36</v>
      </c>
      <c r="B45" s="22" t="s">
        <v>22</v>
      </c>
      <c r="C45" s="23">
        <v>7</v>
      </c>
      <c r="D45" s="23">
        <v>6</v>
      </c>
      <c r="E45" s="24">
        <v>6</v>
      </c>
      <c r="F45" s="25">
        <v>6</v>
      </c>
      <c r="G45" s="24">
        <v>6</v>
      </c>
      <c r="H45" s="25">
        <v>6</v>
      </c>
      <c r="I45" s="24">
        <v>6</v>
      </c>
      <c r="J45" s="25">
        <v>6</v>
      </c>
      <c r="K45" s="24">
        <v>6</v>
      </c>
      <c r="L45" s="26"/>
    </row>
    <row r="46" spans="1:12" ht="21.75" customHeight="1" x14ac:dyDescent="0.15">
      <c r="A46" s="21" t="s">
        <v>47</v>
      </c>
      <c r="B46" s="22" t="s">
        <v>22</v>
      </c>
      <c r="C46" s="23">
        <v>6</v>
      </c>
      <c r="D46" s="23">
        <v>5</v>
      </c>
      <c r="E46" s="24">
        <v>6</v>
      </c>
      <c r="F46" s="25">
        <v>5</v>
      </c>
      <c r="G46" s="24">
        <v>5</v>
      </c>
      <c r="H46" s="25">
        <v>5</v>
      </c>
      <c r="I46" s="24">
        <v>5</v>
      </c>
      <c r="J46" s="25">
        <v>5</v>
      </c>
      <c r="K46" s="24">
        <v>5</v>
      </c>
      <c r="L46" s="26"/>
    </row>
    <row r="47" spans="1:12" ht="27.75" customHeight="1" x14ac:dyDescent="0.15">
      <c r="A47" s="21" t="s">
        <v>38</v>
      </c>
      <c r="B47" s="22" t="s">
        <v>22</v>
      </c>
      <c r="C47" s="23"/>
      <c r="D47" s="23"/>
      <c r="E47" s="24"/>
      <c r="F47" s="25"/>
      <c r="G47" s="24"/>
      <c r="H47" s="25"/>
      <c r="I47" s="24"/>
      <c r="J47" s="25"/>
      <c r="K47" s="24"/>
      <c r="L47" s="26"/>
    </row>
    <row r="48" spans="1:12" ht="17.25" customHeight="1" x14ac:dyDescent="0.2">
      <c r="A48" s="21" t="s">
        <v>39</v>
      </c>
      <c r="B48" s="22" t="s">
        <v>22</v>
      </c>
      <c r="C48" s="23">
        <v>19</v>
      </c>
      <c r="D48" s="23">
        <v>21</v>
      </c>
      <c r="E48" s="24">
        <v>21</v>
      </c>
      <c r="F48" s="25">
        <v>21</v>
      </c>
      <c r="G48" s="24">
        <v>21</v>
      </c>
      <c r="H48" s="25">
        <v>21</v>
      </c>
      <c r="I48" s="24">
        <v>21</v>
      </c>
      <c r="J48" s="25">
        <v>21</v>
      </c>
      <c r="K48" s="24">
        <v>21</v>
      </c>
      <c r="L48" s="52"/>
    </row>
    <row r="49" spans="1:16" s="14" customFormat="1" ht="25.5" customHeight="1" x14ac:dyDescent="0.2">
      <c r="A49" s="44" t="s">
        <v>48</v>
      </c>
      <c r="B49" s="22" t="s">
        <v>22</v>
      </c>
      <c r="C49" s="23"/>
      <c r="D49" s="23"/>
      <c r="E49" s="24"/>
      <c r="F49" s="25"/>
      <c r="G49" s="24"/>
      <c r="H49" s="25"/>
      <c r="I49" s="24"/>
      <c r="J49" s="25"/>
      <c r="K49" s="24"/>
      <c r="L49" s="52"/>
    </row>
    <row r="50" spans="1:16" s="14" customFormat="1" ht="25.5" customHeight="1" x14ac:dyDescent="0.2">
      <c r="A50" s="44" t="s">
        <v>49</v>
      </c>
      <c r="B50" s="22" t="s">
        <v>22</v>
      </c>
      <c r="C50" s="23">
        <v>2</v>
      </c>
      <c r="D50" s="23">
        <v>1</v>
      </c>
      <c r="E50" s="24">
        <v>1</v>
      </c>
      <c r="F50" s="25">
        <v>0</v>
      </c>
      <c r="G50" s="24">
        <v>0</v>
      </c>
      <c r="H50" s="25">
        <v>0</v>
      </c>
      <c r="I50" s="24">
        <v>0</v>
      </c>
      <c r="J50" s="25">
        <v>0</v>
      </c>
      <c r="K50" s="24">
        <v>0</v>
      </c>
      <c r="L50" s="52"/>
    </row>
    <row r="51" spans="1:16" s="14" customFormat="1" ht="63" customHeight="1" x14ac:dyDescent="0.2">
      <c r="A51" s="53" t="s">
        <v>50</v>
      </c>
      <c r="B51" s="54" t="s">
        <v>22</v>
      </c>
      <c r="C51" s="55">
        <v>324</v>
      </c>
      <c r="D51" s="55">
        <v>330</v>
      </c>
      <c r="E51" s="56">
        <v>335</v>
      </c>
      <c r="F51" s="57">
        <v>338</v>
      </c>
      <c r="G51" s="56">
        <v>340</v>
      </c>
      <c r="H51" s="57">
        <v>340</v>
      </c>
      <c r="I51" s="56">
        <v>345</v>
      </c>
      <c r="J51" s="57">
        <v>343</v>
      </c>
      <c r="K51" s="56">
        <v>350</v>
      </c>
      <c r="L51" s="58" t="s">
        <v>51</v>
      </c>
    </row>
    <row r="52" spans="1:16" ht="24" customHeight="1" x14ac:dyDescent="0.2">
      <c r="A52" s="35" t="s">
        <v>52</v>
      </c>
      <c r="B52" s="36" t="s">
        <v>18</v>
      </c>
      <c r="C52" s="59">
        <f t="shared" ref="C52:K52" si="4">SUM(C53:C57)</f>
        <v>1662</v>
      </c>
      <c r="D52" s="59">
        <f t="shared" si="4"/>
        <v>1668</v>
      </c>
      <c r="E52" s="60">
        <f t="shared" si="4"/>
        <v>1686</v>
      </c>
      <c r="F52" s="61">
        <f t="shared" si="4"/>
        <v>1685</v>
      </c>
      <c r="G52" s="60">
        <f t="shared" si="4"/>
        <v>1690</v>
      </c>
      <c r="H52" s="61">
        <f t="shared" si="4"/>
        <v>1689</v>
      </c>
      <c r="I52" s="60">
        <f t="shared" si="4"/>
        <v>1695</v>
      </c>
      <c r="J52" s="61">
        <f t="shared" si="4"/>
        <v>1693</v>
      </c>
      <c r="K52" s="60">
        <f t="shared" si="4"/>
        <v>1702</v>
      </c>
      <c r="L52" s="62"/>
      <c r="M52" s="63"/>
      <c r="N52" s="63"/>
      <c r="O52" s="63"/>
      <c r="P52" s="63"/>
    </row>
    <row r="53" spans="1:16" ht="51.75" customHeight="1" x14ac:dyDescent="0.2">
      <c r="A53" s="44" t="s">
        <v>53</v>
      </c>
      <c r="B53" s="22" t="s">
        <v>18</v>
      </c>
      <c r="C53" s="49">
        <v>605</v>
      </c>
      <c r="D53" s="49">
        <v>610</v>
      </c>
      <c r="E53" s="50">
        <v>615</v>
      </c>
      <c r="F53" s="51">
        <v>615</v>
      </c>
      <c r="G53" s="50">
        <v>615</v>
      </c>
      <c r="H53" s="51">
        <v>616</v>
      </c>
      <c r="I53" s="50">
        <v>617</v>
      </c>
      <c r="J53" s="51">
        <v>617</v>
      </c>
      <c r="K53" s="50">
        <v>620</v>
      </c>
      <c r="L53" s="52"/>
    </row>
    <row r="54" spans="1:16" ht="29.25" customHeight="1" x14ac:dyDescent="0.2">
      <c r="A54" s="48" t="s">
        <v>54</v>
      </c>
      <c r="B54" s="22" t="s">
        <v>18</v>
      </c>
      <c r="C54" s="49">
        <v>205</v>
      </c>
      <c r="D54" s="49">
        <v>207</v>
      </c>
      <c r="E54" s="50">
        <v>210</v>
      </c>
      <c r="F54" s="51">
        <v>210</v>
      </c>
      <c r="G54" s="50">
        <v>210</v>
      </c>
      <c r="H54" s="51">
        <v>210</v>
      </c>
      <c r="I54" s="50">
        <v>210</v>
      </c>
      <c r="J54" s="51">
        <v>210</v>
      </c>
      <c r="K54" s="50">
        <v>210</v>
      </c>
      <c r="L54" s="52"/>
    </row>
    <row r="55" spans="1:16" ht="24.75" customHeight="1" x14ac:dyDescent="0.2">
      <c r="A55" s="44" t="s">
        <v>55</v>
      </c>
      <c r="B55" s="22" t="s">
        <v>18</v>
      </c>
      <c r="C55" s="49">
        <v>850</v>
      </c>
      <c r="D55" s="49">
        <v>850</v>
      </c>
      <c r="E55" s="50">
        <v>860</v>
      </c>
      <c r="F55" s="51">
        <v>860</v>
      </c>
      <c r="G55" s="50">
        <v>865</v>
      </c>
      <c r="H55" s="51">
        <v>863</v>
      </c>
      <c r="I55" s="50">
        <v>868</v>
      </c>
      <c r="J55" s="51">
        <v>866</v>
      </c>
      <c r="K55" s="50">
        <v>872</v>
      </c>
      <c r="L55" s="52"/>
    </row>
    <row r="56" spans="1:16" ht="22.5" customHeight="1" x14ac:dyDescent="0.2">
      <c r="A56" s="44" t="s">
        <v>56</v>
      </c>
      <c r="B56" s="22" t="s">
        <v>18</v>
      </c>
      <c r="C56" s="49"/>
      <c r="D56" s="49"/>
      <c r="E56" s="50"/>
      <c r="F56" s="51"/>
      <c r="G56" s="50"/>
      <c r="H56" s="51"/>
      <c r="I56" s="50"/>
      <c r="J56" s="51"/>
      <c r="K56" s="50"/>
      <c r="L56" s="52"/>
    </row>
    <row r="57" spans="1:16" ht="21" customHeight="1" x14ac:dyDescent="0.2">
      <c r="A57" s="44" t="s">
        <v>57</v>
      </c>
      <c r="B57" s="22" t="s">
        <v>18</v>
      </c>
      <c r="C57" s="49">
        <v>2</v>
      </c>
      <c r="D57" s="49">
        <v>1</v>
      </c>
      <c r="E57" s="50">
        <v>1</v>
      </c>
      <c r="F57" s="51">
        <v>0</v>
      </c>
      <c r="G57" s="50">
        <v>0</v>
      </c>
      <c r="H57" s="51">
        <v>0</v>
      </c>
      <c r="I57" s="50">
        <v>0</v>
      </c>
      <c r="J57" s="51">
        <v>0</v>
      </c>
      <c r="K57" s="50">
        <v>0</v>
      </c>
      <c r="L57" s="52"/>
    </row>
    <row r="58" spans="1:16" ht="34.5" customHeight="1" x14ac:dyDescent="0.2">
      <c r="A58" s="21" t="s">
        <v>58</v>
      </c>
      <c r="B58" s="22" t="s">
        <v>59</v>
      </c>
      <c r="C58" s="64">
        <f t="shared" ref="C58:K58" si="5">IF((ISERROR(C52/C143)),0,(C52/C143)*100)</f>
        <v>50.07532389273878</v>
      </c>
      <c r="D58" s="64">
        <f t="shared" si="5"/>
        <v>50.668286755771561</v>
      </c>
      <c r="E58" s="65">
        <f t="shared" si="5"/>
        <v>51.386772325510513</v>
      </c>
      <c r="F58" s="66">
        <f t="shared" si="5"/>
        <v>51.718845917740943</v>
      </c>
      <c r="G58" s="65">
        <f t="shared" si="5"/>
        <v>51.618814905314601</v>
      </c>
      <c r="H58" s="66">
        <f t="shared" si="5"/>
        <v>52.194066749072931</v>
      </c>
      <c r="I58" s="65">
        <f t="shared" si="5"/>
        <v>51.930147058823529</v>
      </c>
      <c r="J58" s="66">
        <f t="shared" si="5"/>
        <v>52.64303482587065</v>
      </c>
      <c r="K58" s="65">
        <f t="shared" si="5"/>
        <v>52.288786482334871</v>
      </c>
      <c r="L58" s="52"/>
    </row>
    <row r="59" spans="1:16" ht="54" customHeight="1" x14ac:dyDescent="0.2">
      <c r="A59" s="21" t="s">
        <v>60</v>
      </c>
      <c r="B59" s="22" t="s">
        <v>18</v>
      </c>
      <c r="C59" s="67">
        <v>1338</v>
      </c>
      <c r="D59" s="68">
        <v>1338</v>
      </c>
      <c r="E59" s="69">
        <v>1340</v>
      </c>
      <c r="F59" s="70">
        <v>1340</v>
      </c>
      <c r="G59" s="69">
        <v>1345</v>
      </c>
      <c r="H59" s="70">
        <v>1346</v>
      </c>
      <c r="I59" s="69">
        <v>1360</v>
      </c>
      <c r="J59" s="70">
        <v>1352</v>
      </c>
      <c r="K59" s="69">
        <v>1370</v>
      </c>
      <c r="L59" s="52"/>
      <c r="M59" s="40"/>
      <c r="N59" s="40"/>
      <c r="O59" s="40"/>
      <c r="P59" s="40"/>
    </row>
    <row r="60" spans="1:16" ht="48.75" customHeight="1" x14ac:dyDescent="0.2">
      <c r="A60" s="21" t="s">
        <v>61</v>
      </c>
      <c r="B60" s="22" t="s">
        <v>18</v>
      </c>
      <c r="C60" s="67">
        <v>1943</v>
      </c>
      <c r="D60" s="68">
        <v>1870</v>
      </c>
      <c r="E60" s="69">
        <v>1880</v>
      </c>
      <c r="F60" s="70">
        <v>1881</v>
      </c>
      <c r="G60" s="69">
        <v>1890</v>
      </c>
      <c r="H60" s="70">
        <v>1891</v>
      </c>
      <c r="I60" s="69">
        <v>1910</v>
      </c>
      <c r="J60" s="70">
        <v>1903</v>
      </c>
      <c r="K60" s="69">
        <v>1930</v>
      </c>
      <c r="L60" s="52"/>
    </row>
    <row r="61" spans="1:16" ht="29.25" customHeight="1" x14ac:dyDescent="0.2">
      <c r="A61" s="21" t="s">
        <v>62</v>
      </c>
      <c r="B61" s="22" t="s">
        <v>18</v>
      </c>
      <c r="C61" s="67">
        <v>605</v>
      </c>
      <c r="D61" s="68">
        <v>532</v>
      </c>
      <c r="E61" s="69">
        <v>540</v>
      </c>
      <c r="F61" s="70">
        <v>541</v>
      </c>
      <c r="G61" s="69">
        <v>545</v>
      </c>
      <c r="H61" s="70">
        <v>545</v>
      </c>
      <c r="I61" s="69">
        <v>550</v>
      </c>
      <c r="J61" s="70">
        <v>551</v>
      </c>
      <c r="K61" s="69">
        <v>560</v>
      </c>
      <c r="L61" s="52"/>
    </row>
    <row r="62" spans="1:16" ht="33" customHeight="1" x14ac:dyDescent="0.2">
      <c r="A62" s="30" t="s">
        <v>63</v>
      </c>
      <c r="B62" s="31" t="s">
        <v>22</v>
      </c>
      <c r="C62" s="71">
        <f t="shared" ref="C62:K62" si="6">IF((ISERROR(C9/C141*10000)),0,(C9/C141*10000))</f>
        <v>266.32124352331607</v>
      </c>
      <c r="D62" s="71">
        <f t="shared" si="6"/>
        <v>270.44091339576977</v>
      </c>
      <c r="E62" s="72">
        <f t="shared" si="6"/>
        <v>282.59473346178549</v>
      </c>
      <c r="F62" s="73">
        <f t="shared" si="6"/>
        <v>288.80866425992781</v>
      </c>
      <c r="G62" s="72">
        <f t="shared" si="6"/>
        <v>289.77583378895571</v>
      </c>
      <c r="H62" s="73">
        <f t="shared" si="6"/>
        <v>295.43419874664278</v>
      </c>
      <c r="I62" s="72">
        <f t="shared" si="6"/>
        <v>298.35735836406303</v>
      </c>
      <c r="J62" s="73">
        <f t="shared" si="6"/>
        <v>302.82253456747799</v>
      </c>
      <c r="K62" s="72">
        <f t="shared" si="6"/>
        <v>310.00683838614083</v>
      </c>
      <c r="L62" s="74"/>
    </row>
    <row r="63" spans="1:16" ht="24.75" customHeight="1" x14ac:dyDescent="0.2">
      <c r="A63" s="35" t="s">
        <v>64</v>
      </c>
      <c r="B63" s="36" t="s">
        <v>65</v>
      </c>
      <c r="C63" s="75">
        <f t="shared" ref="C63:K63" si="7">C64+C82+C102+C103</f>
        <v>1751041</v>
      </c>
      <c r="D63" s="75">
        <f t="shared" si="7"/>
        <v>1975111.6</v>
      </c>
      <c r="E63" s="76">
        <f t="shared" si="7"/>
        <v>2002002.3</v>
      </c>
      <c r="F63" s="77">
        <f t="shared" si="7"/>
        <v>2002570.3</v>
      </c>
      <c r="G63" s="76">
        <f t="shared" si="7"/>
        <v>2004926.5</v>
      </c>
      <c r="H63" s="77">
        <f t="shared" si="7"/>
        <v>2009171.7</v>
      </c>
      <c r="I63" s="76">
        <f t="shared" si="7"/>
        <v>2013977.1</v>
      </c>
      <c r="J63" s="77">
        <f t="shared" si="7"/>
        <v>2022780.4</v>
      </c>
      <c r="K63" s="78">
        <f t="shared" si="7"/>
        <v>2029641.79</v>
      </c>
      <c r="L63" s="62"/>
      <c r="M63" s="79"/>
      <c r="N63" s="79"/>
      <c r="O63" s="79"/>
      <c r="P63" s="79"/>
    </row>
    <row r="64" spans="1:16" s="14" customFormat="1" ht="42.75" customHeight="1" x14ac:dyDescent="0.2">
      <c r="A64" s="44" t="s">
        <v>66</v>
      </c>
      <c r="B64" s="22" t="s">
        <v>67</v>
      </c>
      <c r="C64" s="80">
        <f t="shared" si="1"/>
        <v>1360641</v>
      </c>
      <c r="D64" s="80">
        <f t="shared" si="1"/>
        <v>1584851.6</v>
      </c>
      <c r="E64" s="81">
        <f t="shared" si="1"/>
        <v>1612302.3</v>
      </c>
      <c r="F64" s="82">
        <f t="shared" si="1"/>
        <v>1611970.3</v>
      </c>
      <c r="G64" s="81">
        <f t="shared" si="1"/>
        <v>1612936.5</v>
      </c>
      <c r="H64" s="82">
        <f t="shared" si="1"/>
        <v>1616411.7</v>
      </c>
      <c r="I64" s="81">
        <f t="shared" si="1"/>
        <v>1617508.1</v>
      </c>
      <c r="J64" s="82">
        <f t="shared" si="1"/>
        <v>1622265.4</v>
      </c>
      <c r="K64" s="81">
        <f t="shared" si="1"/>
        <v>1624541.79</v>
      </c>
      <c r="L64" s="52"/>
    </row>
    <row r="65" spans="1:16" ht="19.5" customHeight="1" x14ac:dyDescent="0.15">
      <c r="A65" s="21" t="s">
        <v>23</v>
      </c>
      <c r="B65" s="22"/>
      <c r="C65" s="64"/>
      <c r="D65" s="64"/>
      <c r="E65" s="65"/>
      <c r="F65" s="66"/>
      <c r="G65" s="65"/>
      <c r="H65" s="66"/>
      <c r="I65" s="65"/>
      <c r="J65" s="66"/>
      <c r="K65" s="83"/>
      <c r="L65" s="45"/>
    </row>
    <row r="66" spans="1:16" ht="21.75" customHeight="1" x14ac:dyDescent="0.2">
      <c r="A66" s="21" t="s">
        <v>24</v>
      </c>
      <c r="B66" s="22" t="s">
        <v>67</v>
      </c>
      <c r="C66" s="27">
        <v>355670</v>
      </c>
      <c r="D66" s="27">
        <v>414457</v>
      </c>
      <c r="E66" s="28">
        <v>415870</v>
      </c>
      <c r="F66" s="29">
        <v>415900</v>
      </c>
      <c r="G66" s="28">
        <v>416140</v>
      </c>
      <c r="H66" s="29">
        <v>417220</v>
      </c>
      <c r="I66" s="28">
        <v>417517.5</v>
      </c>
      <c r="J66" s="29">
        <v>418510</v>
      </c>
      <c r="K66" s="84">
        <v>419081.79</v>
      </c>
      <c r="L66" s="52"/>
    </row>
    <row r="67" spans="1:16" ht="19.5" customHeight="1" x14ac:dyDescent="0.15">
      <c r="A67" s="21" t="s">
        <v>25</v>
      </c>
      <c r="B67" s="22" t="s">
        <v>67</v>
      </c>
      <c r="C67" s="23">
        <v>325140</v>
      </c>
      <c r="D67" s="23">
        <f t="shared" ref="D67:K67" si="8">SUM(D68+D69+D70+D71+D72+D73+D74+D75)</f>
        <v>372652.00000000006</v>
      </c>
      <c r="E67" s="23">
        <f t="shared" si="8"/>
        <v>377799.5</v>
      </c>
      <c r="F67" s="132">
        <f t="shared" si="8"/>
        <v>377847.5</v>
      </c>
      <c r="G67" s="23">
        <f t="shared" si="8"/>
        <v>378511.5</v>
      </c>
      <c r="H67" s="23">
        <f t="shared" si="8"/>
        <v>379506.7</v>
      </c>
      <c r="I67" s="23">
        <f t="shared" si="8"/>
        <v>380236.60000000003</v>
      </c>
      <c r="J67" s="23">
        <f t="shared" si="8"/>
        <v>382530.4</v>
      </c>
      <c r="K67" s="23">
        <f t="shared" si="8"/>
        <v>383405</v>
      </c>
      <c r="L67" s="26"/>
      <c r="M67" s="40"/>
      <c r="N67" s="40"/>
      <c r="O67" s="40"/>
      <c r="P67" s="40"/>
    </row>
    <row r="68" spans="1:16" ht="21" customHeight="1" x14ac:dyDescent="0.2">
      <c r="A68" s="21" t="s">
        <v>26</v>
      </c>
      <c r="B68" s="22" t="s">
        <v>67</v>
      </c>
      <c r="C68" s="27">
        <v>49900</v>
      </c>
      <c r="D68" s="27">
        <v>57457.9</v>
      </c>
      <c r="E68" s="28">
        <v>58357</v>
      </c>
      <c r="F68" s="29">
        <v>58970</v>
      </c>
      <c r="G68" s="28">
        <v>59040</v>
      </c>
      <c r="H68" s="29">
        <v>59533.7</v>
      </c>
      <c r="I68" s="28">
        <v>59935.9</v>
      </c>
      <c r="J68" s="29">
        <v>61040.4</v>
      </c>
      <c r="K68" s="84">
        <v>60780</v>
      </c>
      <c r="L68" s="52"/>
    </row>
    <row r="69" spans="1:16" ht="18" customHeight="1" x14ac:dyDescent="0.2">
      <c r="A69" s="21" t="s">
        <v>43</v>
      </c>
      <c r="B69" s="22" t="s">
        <v>67</v>
      </c>
      <c r="C69" s="27"/>
      <c r="D69" s="27"/>
      <c r="E69" s="28"/>
      <c r="F69" s="29"/>
      <c r="G69" s="28"/>
      <c r="H69" s="29"/>
      <c r="I69" s="28"/>
      <c r="J69" s="29"/>
      <c r="K69" s="84"/>
      <c r="L69" s="52"/>
    </row>
    <row r="70" spans="1:16" ht="18" customHeight="1" x14ac:dyDescent="0.2">
      <c r="A70" s="21" t="s">
        <v>44</v>
      </c>
      <c r="B70" s="22" t="s">
        <v>67</v>
      </c>
      <c r="C70" s="27"/>
      <c r="D70" s="27"/>
      <c r="E70" s="28"/>
      <c r="F70" s="29"/>
      <c r="G70" s="28"/>
      <c r="H70" s="29"/>
      <c r="I70" s="28"/>
      <c r="J70" s="29"/>
      <c r="K70" s="84"/>
      <c r="L70" s="52"/>
    </row>
    <row r="71" spans="1:16" ht="18" customHeight="1" x14ac:dyDescent="0.2">
      <c r="A71" s="21" t="s">
        <v>45</v>
      </c>
      <c r="B71" s="22" t="s">
        <v>67</v>
      </c>
      <c r="C71" s="27"/>
      <c r="D71" s="27"/>
      <c r="E71" s="28"/>
      <c r="F71" s="29"/>
      <c r="G71" s="28"/>
      <c r="H71" s="29"/>
      <c r="I71" s="28"/>
      <c r="J71" s="29"/>
      <c r="K71" s="84"/>
      <c r="L71" s="52"/>
    </row>
    <row r="72" spans="1:16" ht="46.5" customHeight="1" x14ac:dyDescent="0.2">
      <c r="A72" s="21" t="s">
        <v>30</v>
      </c>
      <c r="B72" s="22" t="s">
        <v>67</v>
      </c>
      <c r="C72" s="27">
        <v>275240</v>
      </c>
      <c r="D72" s="27">
        <v>314493.7</v>
      </c>
      <c r="E72" s="28">
        <v>318737.5</v>
      </c>
      <c r="F72" s="29">
        <v>318162</v>
      </c>
      <c r="G72" s="28">
        <v>318751.5</v>
      </c>
      <c r="H72" s="29">
        <v>319250</v>
      </c>
      <c r="I72" s="28">
        <v>319576.2</v>
      </c>
      <c r="J72" s="29">
        <v>320760</v>
      </c>
      <c r="K72" s="84">
        <v>321890</v>
      </c>
      <c r="L72" s="52"/>
    </row>
    <row r="73" spans="1:16" ht="23.25" customHeight="1" x14ac:dyDescent="0.2">
      <c r="A73" s="21" t="s">
        <v>46</v>
      </c>
      <c r="B73" s="22" t="s">
        <v>67</v>
      </c>
      <c r="C73" s="27"/>
      <c r="D73" s="27"/>
      <c r="E73" s="28"/>
      <c r="F73" s="29"/>
      <c r="G73" s="28"/>
      <c r="H73" s="29"/>
      <c r="I73" s="28"/>
      <c r="J73" s="29"/>
      <c r="K73" s="84"/>
      <c r="L73" s="52"/>
    </row>
    <row r="74" spans="1:16" ht="20.25" customHeight="1" x14ac:dyDescent="0.2">
      <c r="A74" s="21" t="s">
        <v>32</v>
      </c>
      <c r="B74" s="22" t="s">
        <v>67</v>
      </c>
      <c r="C74" s="27"/>
      <c r="D74" s="27"/>
      <c r="E74" s="28"/>
      <c r="F74" s="29"/>
      <c r="G74" s="28"/>
      <c r="H74" s="29"/>
      <c r="I74" s="28"/>
      <c r="J74" s="29"/>
      <c r="K74" s="84"/>
      <c r="L74" s="52"/>
    </row>
    <row r="75" spans="1:16" ht="18" customHeight="1" x14ac:dyDescent="0.2">
      <c r="A75" s="21" t="s">
        <v>33</v>
      </c>
      <c r="B75" s="22" t="s">
        <v>67</v>
      </c>
      <c r="C75" s="27">
        <v>600</v>
      </c>
      <c r="D75" s="27">
        <v>700.4</v>
      </c>
      <c r="E75" s="28">
        <v>705</v>
      </c>
      <c r="F75" s="29">
        <v>715.5</v>
      </c>
      <c r="G75" s="28">
        <v>720</v>
      </c>
      <c r="H75" s="29">
        <v>723</v>
      </c>
      <c r="I75" s="28">
        <v>724.5</v>
      </c>
      <c r="J75" s="29">
        <v>730</v>
      </c>
      <c r="K75" s="84">
        <v>735</v>
      </c>
      <c r="L75" s="52"/>
    </row>
    <row r="76" spans="1:16" ht="30.75" customHeight="1" x14ac:dyDescent="0.2">
      <c r="A76" s="21" t="s">
        <v>34</v>
      </c>
      <c r="B76" s="22" t="s">
        <v>67</v>
      </c>
      <c r="C76" s="27">
        <v>675400</v>
      </c>
      <c r="D76" s="27">
        <v>792533.4</v>
      </c>
      <c r="E76" s="28">
        <v>813435.8</v>
      </c>
      <c r="F76" s="29">
        <v>812996.6</v>
      </c>
      <c r="G76" s="28">
        <v>813040</v>
      </c>
      <c r="H76" s="29">
        <v>814360</v>
      </c>
      <c r="I76" s="28">
        <v>814399.5</v>
      </c>
      <c r="J76" s="29">
        <v>815740</v>
      </c>
      <c r="K76" s="84">
        <v>816180</v>
      </c>
      <c r="L76" s="52"/>
    </row>
    <row r="77" spans="1:16" ht="18" customHeight="1" x14ac:dyDescent="0.2">
      <c r="A77" s="21" t="s">
        <v>35</v>
      </c>
      <c r="B77" s="22" t="s">
        <v>67</v>
      </c>
      <c r="C77" s="27"/>
      <c r="D77" s="27"/>
      <c r="E77" s="28"/>
      <c r="F77" s="29"/>
      <c r="G77" s="28"/>
      <c r="H77" s="29"/>
      <c r="I77" s="28"/>
      <c r="J77" s="29"/>
      <c r="K77" s="84"/>
      <c r="L77" s="52"/>
    </row>
    <row r="78" spans="1:16" ht="20.25" customHeight="1" x14ac:dyDescent="0.2">
      <c r="A78" s="21" t="s">
        <v>36</v>
      </c>
      <c r="B78" s="22" t="s">
        <v>67</v>
      </c>
      <c r="C78" s="27"/>
      <c r="D78" s="27"/>
      <c r="E78" s="28"/>
      <c r="F78" s="29"/>
      <c r="G78" s="28"/>
      <c r="H78" s="29"/>
      <c r="I78" s="28"/>
      <c r="J78" s="29"/>
      <c r="K78" s="84"/>
      <c r="L78" s="52"/>
    </row>
    <row r="79" spans="1:16" ht="21" customHeight="1" x14ac:dyDescent="0.2">
      <c r="A79" s="21" t="s">
        <v>47</v>
      </c>
      <c r="B79" s="22" t="s">
        <v>67</v>
      </c>
      <c r="C79" s="27">
        <v>531</v>
      </c>
      <c r="D79" s="27">
        <v>616.79999999999995</v>
      </c>
      <c r="E79" s="28">
        <v>617</v>
      </c>
      <c r="F79" s="29">
        <v>620</v>
      </c>
      <c r="G79" s="28">
        <v>625</v>
      </c>
      <c r="H79" s="29">
        <v>622</v>
      </c>
      <c r="I79" s="28">
        <v>630</v>
      </c>
      <c r="J79" s="29">
        <v>635</v>
      </c>
      <c r="K79" s="84">
        <v>640</v>
      </c>
      <c r="L79" s="52"/>
    </row>
    <row r="80" spans="1:16" ht="30" customHeight="1" x14ac:dyDescent="0.2">
      <c r="A80" s="21" t="s">
        <v>38</v>
      </c>
      <c r="B80" s="22" t="s">
        <v>67</v>
      </c>
      <c r="C80" s="27"/>
      <c r="D80" s="27"/>
      <c r="E80" s="28"/>
      <c r="F80" s="29"/>
      <c r="G80" s="28"/>
      <c r="H80" s="29"/>
      <c r="I80" s="28"/>
      <c r="J80" s="29"/>
      <c r="K80" s="84"/>
      <c r="L80" s="52"/>
    </row>
    <row r="81" spans="1:16" ht="18" customHeight="1" x14ac:dyDescent="0.2">
      <c r="A81" s="21" t="s">
        <v>39</v>
      </c>
      <c r="B81" s="22" t="s">
        <v>67</v>
      </c>
      <c r="C81" s="27">
        <v>3300</v>
      </c>
      <c r="D81" s="27">
        <v>3892</v>
      </c>
      <c r="E81" s="28">
        <v>3875</v>
      </c>
      <c r="F81" s="29">
        <v>3890.7</v>
      </c>
      <c r="G81" s="28">
        <v>3900</v>
      </c>
      <c r="H81" s="29">
        <v>3980</v>
      </c>
      <c r="I81" s="28">
        <v>4000</v>
      </c>
      <c r="J81" s="29">
        <v>4120</v>
      </c>
      <c r="K81" s="84">
        <v>4500</v>
      </c>
      <c r="L81" s="52"/>
    </row>
    <row r="82" spans="1:16" s="14" customFormat="1" ht="22.5" customHeight="1" x14ac:dyDescent="0.2">
      <c r="A82" s="44" t="s">
        <v>68</v>
      </c>
      <c r="B82" s="22" t="s">
        <v>67</v>
      </c>
      <c r="C82" s="80">
        <f t="shared" si="3"/>
        <v>387000</v>
      </c>
      <c r="D82" s="80">
        <f t="shared" si="3"/>
        <v>387760</v>
      </c>
      <c r="E82" s="81">
        <f t="shared" si="3"/>
        <v>389700</v>
      </c>
      <c r="F82" s="82">
        <f t="shared" si="3"/>
        <v>390600</v>
      </c>
      <c r="G82" s="81">
        <f t="shared" si="3"/>
        <v>391990</v>
      </c>
      <c r="H82" s="82">
        <f t="shared" si="3"/>
        <v>392760</v>
      </c>
      <c r="I82" s="81">
        <f t="shared" si="3"/>
        <v>396469</v>
      </c>
      <c r="J82" s="82">
        <f t="shared" si="3"/>
        <v>400515</v>
      </c>
      <c r="K82" s="81">
        <f t="shared" si="3"/>
        <v>405100</v>
      </c>
      <c r="L82" s="52"/>
      <c r="M82" s="85"/>
      <c r="N82" s="85"/>
      <c r="O82" s="85"/>
      <c r="P82" s="85"/>
    </row>
    <row r="83" spans="1:16" s="14" customFormat="1" ht="16.5" customHeight="1" x14ac:dyDescent="0.2">
      <c r="A83" s="21" t="s">
        <v>41</v>
      </c>
      <c r="B83" s="22"/>
      <c r="C83" s="64"/>
      <c r="D83" s="64"/>
      <c r="E83" s="65"/>
      <c r="F83" s="66"/>
      <c r="G83" s="65"/>
      <c r="H83" s="66"/>
      <c r="I83" s="65"/>
      <c r="J83" s="66"/>
      <c r="K83" s="83"/>
      <c r="L83" s="52"/>
    </row>
    <row r="84" spans="1:16" s="14" customFormat="1" ht="55.5" customHeight="1" x14ac:dyDescent="0.2">
      <c r="A84" s="44" t="s">
        <v>69</v>
      </c>
      <c r="B84" s="22" t="s">
        <v>67</v>
      </c>
      <c r="C84" s="27">
        <v>1320</v>
      </c>
      <c r="D84" s="27">
        <v>1390</v>
      </c>
      <c r="E84" s="28">
        <v>1400</v>
      </c>
      <c r="F84" s="29">
        <v>1430</v>
      </c>
      <c r="G84" s="28">
        <v>1450</v>
      </c>
      <c r="H84" s="29">
        <v>1450</v>
      </c>
      <c r="I84" s="28">
        <v>1470</v>
      </c>
      <c r="J84" s="29">
        <v>1500</v>
      </c>
      <c r="K84" s="84">
        <v>1550</v>
      </c>
      <c r="L84" s="52"/>
    </row>
    <row r="85" spans="1:16" ht="24.75" customHeight="1" x14ac:dyDescent="0.2">
      <c r="A85" s="21" t="s">
        <v>70</v>
      </c>
      <c r="B85" s="22"/>
      <c r="C85" s="64"/>
      <c r="D85" s="64"/>
      <c r="E85" s="65"/>
      <c r="F85" s="66"/>
      <c r="G85" s="65"/>
      <c r="H85" s="66"/>
      <c r="I85" s="65"/>
      <c r="J85" s="66"/>
      <c r="K85" s="83"/>
      <c r="L85" s="52"/>
    </row>
    <row r="86" spans="1:16" ht="23.25" customHeight="1" x14ac:dyDescent="0.2">
      <c r="A86" s="21" t="s">
        <v>24</v>
      </c>
      <c r="B86" s="22" t="s">
        <v>67</v>
      </c>
      <c r="C86" s="27">
        <v>34100</v>
      </c>
      <c r="D86" s="27">
        <v>34290</v>
      </c>
      <c r="E86" s="28">
        <v>34510</v>
      </c>
      <c r="F86" s="29">
        <v>34650</v>
      </c>
      <c r="G86" s="28">
        <v>34970</v>
      </c>
      <c r="H86" s="29">
        <v>35100</v>
      </c>
      <c r="I86" s="28">
        <v>35870</v>
      </c>
      <c r="J86" s="29">
        <v>36100</v>
      </c>
      <c r="K86" s="84">
        <v>36940</v>
      </c>
      <c r="L86" s="52"/>
    </row>
    <row r="87" spans="1:16" ht="19.5" customHeight="1" x14ac:dyDescent="0.15">
      <c r="A87" s="21" t="s">
        <v>25</v>
      </c>
      <c r="B87" s="22" t="s">
        <v>67</v>
      </c>
      <c r="C87" s="23">
        <v>73880</v>
      </c>
      <c r="D87" s="23">
        <f t="shared" ref="D87:K87" si="9">SUM(D88:D94)</f>
        <v>74120</v>
      </c>
      <c r="E87" s="23">
        <f t="shared" si="9"/>
        <v>75090</v>
      </c>
      <c r="F87" s="23">
        <f t="shared" si="9"/>
        <v>75730</v>
      </c>
      <c r="G87" s="23">
        <f t="shared" si="9"/>
        <v>76250</v>
      </c>
      <c r="H87" s="23">
        <f t="shared" si="9"/>
        <v>76440</v>
      </c>
      <c r="I87" s="23">
        <f t="shared" si="9"/>
        <v>78310</v>
      </c>
      <c r="J87" s="23">
        <f t="shared" si="9"/>
        <v>81290</v>
      </c>
      <c r="K87" s="23">
        <f t="shared" si="9"/>
        <v>83070</v>
      </c>
      <c r="L87" s="26"/>
    </row>
    <row r="88" spans="1:16" ht="20.25" customHeight="1" x14ac:dyDescent="0.2">
      <c r="A88" s="21" t="s">
        <v>26</v>
      </c>
      <c r="B88" s="22" t="s">
        <v>67</v>
      </c>
      <c r="C88" s="27">
        <v>17980</v>
      </c>
      <c r="D88" s="27">
        <v>18120</v>
      </c>
      <c r="E88" s="28">
        <v>18350</v>
      </c>
      <c r="F88" s="29">
        <v>18980</v>
      </c>
      <c r="G88" s="28">
        <v>19130</v>
      </c>
      <c r="H88" s="29">
        <v>19200</v>
      </c>
      <c r="I88" s="28">
        <v>20340</v>
      </c>
      <c r="J88" s="29">
        <v>22450</v>
      </c>
      <c r="K88" s="84">
        <v>23640</v>
      </c>
      <c r="L88" s="52"/>
    </row>
    <row r="89" spans="1:16" ht="17.25" customHeight="1" x14ac:dyDescent="0.2">
      <c r="A89" s="21" t="s">
        <v>27</v>
      </c>
      <c r="B89" s="22" t="s">
        <v>67</v>
      </c>
      <c r="C89" s="27"/>
      <c r="D89" s="27"/>
      <c r="E89" s="28"/>
      <c r="F89" s="29"/>
      <c r="G89" s="28"/>
      <c r="H89" s="29"/>
      <c r="I89" s="28"/>
      <c r="J89" s="29"/>
      <c r="K89" s="84"/>
      <c r="L89" s="52"/>
    </row>
    <row r="90" spans="1:16" ht="17.25" customHeight="1" x14ac:dyDescent="0.2">
      <c r="A90" s="21" t="s">
        <v>28</v>
      </c>
      <c r="B90" s="22" t="s">
        <v>67</v>
      </c>
      <c r="C90" s="27"/>
      <c r="D90" s="27"/>
      <c r="E90" s="28"/>
      <c r="F90" s="29"/>
      <c r="G90" s="28"/>
      <c r="H90" s="29"/>
      <c r="I90" s="28"/>
      <c r="J90" s="29"/>
      <c r="K90" s="84"/>
      <c r="L90" s="52"/>
    </row>
    <row r="91" spans="1:16" ht="17.25" customHeight="1" x14ac:dyDescent="0.2">
      <c r="A91" s="21" t="s">
        <v>29</v>
      </c>
      <c r="B91" s="22" t="s">
        <v>67</v>
      </c>
      <c r="C91" s="27"/>
      <c r="D91" s="27"/>
      <c r="E91" s="28"/>
      <c r="F91" s="29"/>
      <c r="G91" s="28"/>
      <c r="H91" s="29"/>
      <c r="I91" s="28"/>
      <c r="J91" s="29"/>
      <c r="K91" s="84"/>
      <c r="L91" s="52"/>
    </row>
    <row r="92" spans="1:16" ht="44.25" customHeight="1" x14ac:dyDescent="0.2">
      <c r="A92" s="21" t="s">
        <v>30</v>
      </c>
      <c r="B92" s="22" t="s">
        <v>67</v>
      </c>
      <c r="C92" s="27">
        <v>55900</v>
      </c>
      <c r="D92" s="27">
        <v>56000</v>
      </c>
      <c r="E92" s="28">
        <v>56740</v>
      </c>
      <c r="F92" s="29">
        <v>56750</v>
      </c>
      <c r="G92" s="28">
        <v>57120</v>
      </c>
      <c r="H92" s="29">
        <v>57240</v>
      </c>
      <c r="I92" s="28">
        <v>57970</v>
      </c>
      <c r="J92" s="29">
        <v>58840</v>
      </c>
      <c r="K92" s="84">
        <v>59430</v>
      </c>
      <c r="L92" s="52"/>
    </row>
    <row r="93" spans="1:16" ht="26.25" customHeight="1" x14ac:dyDescent="0.2">
      <c r="A93" s="21" t="s">
        <v>46</v>
      </c>
      <c r="B93" s="22" t="s">
        <v>67</v>
      </c>
      <c r="C93" s="27"/>
      <c r="D93" s="27"/>
      <c r="E93" s="28"/>
      <c r="F93" s="29"/>
      <c r="G93" s="28"/>
      <c r="H93" s="29"/>
      <c r="I93" s="28"/>
      <c r="J93" s="29"/>
      <c r="K93" s="84"/>
      <c r="L93" s="52"/>
    </row>
    <row r="94" spans="1:16" ht="24" customHeight="1" x14ac:dyDescent="0.2">
      <c r="A94" s="21" t="s">
        <v>32</v>
      </c>
      <c r="B94" s="22" t="s">
        <v>67</v>
      </c>
      <c r="C94" s="27"/>
      <c r="D94" s="27"/>
      <c r="E94" s="28"/>
      <c r="F94" s="29"/>
      <c r="G94" s="28"/>
      <c r="H94" s="29"/>
      <c r="I94" s="28"/>
      <c r="J94" s="29"/>
      <c r="K94" s="84"/>
      <c r="L94" s="52"/>
    </row>
    <row r="95" spans="1:16" ht="17.25" customHeight="1" x14ac:dyDescent="0.2">
      <c r="A95" s="21" t="s">
        <v>33</v>
      </c>
      <c r="B95" s="22" t="s">
        <v>67</v>
      </c>
      <c r="C95" s="27">
        <v>600</v>
      </c>
      <c r="D95" s="27">
        <v>600</v>
      </c>
      <c r="E95" s="28">
        <v>610</v>
      </c>
      <c r="F95" s="29">
        <v>610</v>
      </c>
      <c r="G95" s="28">
        <v>620</v>
      </c>
      <c r="H95" s="29">
        <v>620</v>
      </c>
      <c r="I95" s="28">
        <v>625</v>
      </c>
      <c r="J95" s="29">
        <v>625</v>
      </c>
      <c r="K95" s="84">
        <v>640</v>
      </c>
      <c r="L95" s="52"/>
    </row>
    <row r="96" spans="1:16" ht="33" customHeight="1" x14ac:dyDescent="0.2">
      <c r="A96" s="21" t="s">
        <v>34</v>
      </c>
      <c r="B96" s="22" t="s">
        <v>67</v>
      </c>
      <c r="C96" s="27">
        <v>233900</v>
      </c>
      <c r="D96" s="27">
        <v>233950</v>
      </c>
      <c r="E96" s="28">
        <v>234050</v>
      </c>
      <c r="F96" s="29">
        <v>234100</v>
      </c>
      <c r="G96" s="28">
        <v>234260</v>
      </c>
      <c r="H96" s="29">
        <v>234650</v>
      </c>
      <c r="I96" s="28">
        <v>234980</v>
      </c>
      <c r="J96" s="29">
        <v>235700</v>
      </c>
      <c r="K96" s="84">
        <v>236540</v>
      </c>
      <c r="L96" s="52"/>
    </row>
    <row r="97" spans="1:16" ht="17.25" customHeight="1" x14ac:dyDescent="0.2">
      <c r="A97" s="21" t="s">
        <v>35</v>
      </c>
      <c r="B97" s="22" t="s">
        <v>67</v>
      </c>
      <c r="C97" s="27">
        <v>30120</v>
      </c>
      <c r="D97" s="27">
        <v>30250</v>
      </c>
      <c r="E97" s="28">
        <v>30840</v>
      </c>
      <c r="F97" s="29">
        <v>30910</v>
      </c>
      <c r="G97" s="28">
        <v>31240</v>
      </c>
      <c r="H97" s="29">
        <v>31250</v>
      </c>
      <c r="I97" s="28">
        <v>31984</v>
      </c>
      <c r="J97" s="29">
        <v>32100</v>
      </c>
      <c r="K97" s="84">
        <v>33210</v>
      </c>
      <c r="L97" s="52"/>
    </row>
    <row r="98" spans="1:16" ht="23.25" customHeight="1" x14ac:dyDescent="0.2">
      <c r="A98" s="21" t="s">
        <v>36</v>
      </c>
      <c r="B98" s="22" t="s">
        <v>67</v>
      </c>
      <c r="C98" s="27"/>
      <c r="D98" s="27"/>
      <c r="E98" s="28"/>
      <c r="F98" s="29"/>
      <c r="G98" s="28"/>
      <c r="H98" s="29"/>
      <c r="I98" s="28"/>
      <c r="J98" s="29"/>
      <c r="K98" s="84"/>
      <c r="L98" s="52"/>
    </row>
    <row r="99" spans="1:16" ht="27.75" customHeight="1" x14ac:dyDescent="0.2">
      <c r="A99" s="21" t="s">
        <v>47</v>
      </c>
      <c r="B99" s="22" t="s">
        <v>67</v>
      </c>
      <c r="C99" s="27">
        <v>2100</v>
      </c>
      <c r="D99" s="27">
        <v>2180</v>
      </c>
      <c r="E99" s="28">
        <v>2200</v>
      </c>
      <c r="F99" s="29">
        <v>2200</v>
      </c>
      <c r="G99" s="28">
        <v>2250</v>
      </c>
      <c r="H99" s="29">
        <v>2300</v>
      </c>
      <c r="I99" s="28">
        <v>2300</v>
      </c>
      <c r="J99" s="29">
        <v>2300</v>
      </c>
      <c r="K99" s="84">
        <v>2300</v>
      </c>
      <c r="L99" s="52"/>
    </row>
    <row r="100" spans="1:16" ht="24" customHeight="1" x14ac:dyDescent="0.2">
      <c r="A100" s="21" t="s">
        <v>38</v>
      </c>
      <c r="B100" s="22" t="s">
        <v>67</v>
      </c>
      <c r="C100" s="27"/>
      <c r="D100" s="27"/>
      <c r="E100" s="28"/>
      <c r="F100" s="29"/>
      <c r="G100" s="28"/>
      <c r="H100" s="29"/>
      <c r="I100" s="28"/>
      <c r="J100" s="29"/>
      <c r="K100" s="84"/>
      <c r="L100" s="52"/>
    </row>
    <row r="101" spans="1:16" ht="17.25" customHeight="1" x14ac:dyDescent="0.2">
      <c r="A101" s="21" t="s">
        <v>39</v>
      </c>
      <c r="B101" s="22" t="s">
        <v>67</v>
      </c>
      <c r="C101" s="27">
        <v>12300</v>
      </c>
      <c r="D101" s="27">
        <v>12370</v>
      </c>
      <c r="E101" s="28">
        <v>12400</v>
      </c>
      <c r="F101" s="29">
        <v>12400</v>
      </c>
      <c r="G101" s="28">
        <v>12400</v>
      </c>
      <c r="H101" s="29">
        <v>12400</v>
      </c>
      <c r="I101" s="28">
        <v>12400</v>
      </c>
      <c r="J101" s="29">
        <v>12400</v>
      </c>
      <c r="K101" s="84">
        <v>12400</v>
      </c>
      <c r="L101" s="52"/>
    </row>
    <row r="102" spans="1:16" s="14" customFormat="1" ht="22.5" customHeight="1" x14ac:dyDescent="0.2">
      <c r="A102" s="44" t="s">
        <v>71</v>
      </c>
      <c r="B102" s="22" t="s">
        <v>67</v>
      </c>
      <c r="C102" s="27"/>
      <c r="D102" s="27"/>
      <c r="E102" s="28"/>
      <c r="F102" s="29"/>
      <c r="G102" s="28"/>
      <c r="H102" s="29"/>
      <c r="I102" s="28"/>
      <c r="J102" s="29"/>
      <c r="K102" s="84"/>
      <c r="L102" s="52"/>
    </row>
    <row r="103" spans="1:16" s="14" customFormat="1" ht="22.5" customHeight="1" x14ac:dyDescent="0.2">
      <c r="A103" s="44" t="s">
        <v>72</v>
      </c>
      <c r="B103" s="22" t="s">
        <v>67</v>
      </c>
      <c r="C103" s="27">
        <v>3400</v>
      </c>
      <c r="D103" s="27">
        <v>2500</v>
      </c>
      <c r="E103" s="28">
        <v>0</v>
      </c>
      <c r="F103" s="29">
        <v>0</v>
      </c>
      <c r="G103" s="28">
        <v>0</v>
      </c>
      <c r="H103" s="29">
        <v>0</v>
      </c>
      <c r="I103" s="28">
        <v>0</v>
      </c>
      <c r="J103" s="29">
        <v>0</v>
      </c>
      <c r="K103" s="84">
        <v>0</v>
      </c>
      <c r="L103" s="52"/>
    </row>
    <row r="104" spans="1:16" s="14" customFormat="1" ht="30" customHeight="1" x14ac:dyDescent="0.2">
      <c r="A104" s="86" t="s">
        <v>73</v>
      </c>
      <c r="B104" s="31" t="s">
        <v>67</v>
      </c>
      <c r="C104" s="32">
        <v>49743</v>
      </c>
      <c r="D104" s="32">
        <v>50230</v>
      </c>
      <c r="E104" s="33">
        <v>50640</v>
      </c>
      <c r="F104" s="34">
        <v>50710</v>
      </c>
      <c r="G104" s="33">
        <v>50990</v>
      </c>
      <c r="H104" s="34">
        <v>51150</v>
      </c>
      <c r="I104" s="33">
        <v>51640</v>
      </c>
      <c r="J104" s="34">
        <v>52420</v>
      </c>
      <c r="K104" s="87">
        <v>52980</v>
      </c>
      <c r="L104" s="74"/>
    </row>
    <row r="105" spans="1:16" ht="28.5" customHeight="1" x14ac:dyDescent="0.2">
      <c r="A105" s="35" t="s">
        <v>74</v>
      </c>
      <c r="B105" s="36" t="s">
        <v>65</v>
      </c>
      <c r="C105" s="75">
        <f t="shared" ref="C105:K105" si="10">C106+C107+C110+C111</f>
        <v>583070</v>
      </c>
      <c r="D105" s="75">
        <f t="shared" si="10"/>
        <v>584100</v>
      </c>
      <c r="E105" s="76">
        <f t="shared" si="10"/>
        <v>585170</v>
      </c>
      <c r="F105" s="77">
        <f t="shared" si="10"/>
        <v>582650</v>
      </c>
      <c r="G105" s="76">
        <f t="shared" si="10"/>
        <v>583790</v>
      </c>
      <c r="H105" s="77">
        <f t="shared" si="10"/>
        <v>584110</v>
      </c>
      <c r="I105" s="76">
        <f t="shared" si="10"/>
        <v>585730</v>
      </c>
      <c r="J105" s="77">
        <f t="shared" si="10"/>
        <v>586230</v>
      </c>
      <c r="K105" s="76">
        <f t="shared" si="10"/>
        <v>588723</v>
      </c>
      <c r="L105" s="62"/>
      <c r="M105" s="79"/>
      <c r="N105" s="79"/>
      <c r="O105" s="79"/>
      <c r="P105" s="79"/>
    </row>
    <row r="106" spans="1:16" ht="42.75" customHeight="1" x14ac:dyDescent="0.2">
      <c r="A106" s="44" t="s">
        <v>75</v>
      </c>
      <c r="B106" s="22" t="s">
        <v>67</v>
      </c>
      <c r="C106" s="27">
        <v>487520</v>
      </c>
      <c r="D106" s="27">
        <v>488010</v>
      </c>
      <c r="E106" s="28">
        <v>488970</v>
      </c>
      <c r="F106" s="29">
        <v>489010</v>
      </c>
      <c r="G106" s="28">
        <v>489870</v>
      </c>
      <c r="H106" s="29">
        <v>489900</v>
      </c>
      <c r="I106" s="28">
        <v>490120</v>
      </c>
      <c r="J106" s="29">
        <v>491230</v>
      </c>
      <c r="K106" s="28">
        <v>492103</v>
      </c>
      <c r="L106" s="52"/>
    </row>
    <row r="107" spans="1:16" ht="24" customHeight="1" x14ac:dyDescent="0.2">
      <c r="A107" s="44" t="s">
        <v>76</v>
      </c>
      <c r="B107" s="22" t="s">
        <v>67</v>
      </c>
      <c r="C107" s="27">
        <v>92450</v>
      </c>
      <c r="D107" s="27">
        <v>92990</v>
      </c>
      <c r="E107" s="28">
        <v>93100</v>
      </c>
      <c r="F107" s="29">
        <v>93640</v>
      </c>
      <c r="G107" s="28">
        <v>93920</v>
      </c>
      <c r="H107" s="29">
        <v>94210</v>
      </c>
      <c r="I107" s="28">
        <v>95610</v>
      </c>
      <c r="J107" s="29">
        <v>95000</v>
      </c>
      <c r="K107" s="28">
        <v>96620</v>
      </c>
      <c r="L107" s="52"/>
    </row>
    <row r="108" spans="1:16" ht="11.25" customHeight="1" x14ac:dyDescent="0.2">
      <c r="A108" s="21" t="s">
        <v>41</v>
      </c>
      <c r="B108" s="22"/>
      <c r="C108" s="88"/>
      <c r="D108" s="88"/>
      <c r="E108" s="89"/>
      <c r="F108" s="90"/>
      <c r="G108" s="89"/>
      <c r="H108" s="90"/>
      <c r="I108" s="89"/>
      <c r="J108" s="90"/>
      <c r="K108" s="89"/>
      <c r="L108" s="52"/>
    </row>
    <row r="109" spans="1:16" ht="29.25" customHeight="1" x14ac:dyDescent="0.2">
      <c r="A109" s="48" t="s">
        <v>77</v>
      </c>
      <c r="B109" s="22" t="s">
        <v>67</v>
      </c>
      <c r="C109" s="27">
        <v>650</v>
      </c>
      <c r="D109" s="27">
        <v>655</v>
      </c>
      <c r="E109" s="28">
        <v>660</v>
      </c>
      <c r="F109" s="29">
        <v>660</v>
      </c>
      <c r="G109" s="28">
        <v>660</v>
      </c>
      <c r="H109" s="29">
        <v>670</v>
      </c>
      <c r="I109" s="28">
        <v>675</v>
      </c>
      <c r="J109" s="29">
        <v>680</v>
      </c>
      <c r="K109" s="28">
        <v>680</v>
      </c>
      <c r="L109" s="52"/>
    </row>
    <row r="110" spans="1:16" ht="22.5" customHeight="1" x14ac:dyDescent="0.2">
      <c r="A110" s="48" t="s">
        <v>78</v>
      </c>
      <c r="B110" s="22" t="s">
        <v>67</v>
      </c>
      <c r="C110" s="27"/>
      <c r="D110" s="27"/>
      <c r="E110" s="28"/>
      <c r="F110" s="29"/>
      <c r="G110" s="28"/>
      <c r="H110" s="29"/>
      <c r="I110" s="28"/>
      <c r="J110" s="29"/>
      <c r="K110" s="28"/>
      <c r="L110" s="52"/>
    </row>
    <row r="111" spans="1:16" ht="22.5" customHeight="1" x14ac:dyDescent="0.2">
      <c r="A111" s="48" t="s">
        <v>79</v>
      </c>
      <c r="B111" s="22" t="s">
        <v>67</v>
      </c>
      <c r="C111" s="27">
        <v>3100</v>
      </c>
      <c r="D111" s="27">
        <v>3100</v>
      </c>
      <c r="E111" s="28">
        <v>3100</v>
      </c>
      <c r="F111" s="29">
        <v>0</v>
      </c>
      <c r="G111" s="28">
        <v>0</v>
      </c>
      <c r="H111" s="29">
        <v>0</v>
      </c>
      <c r="I111" s="28">
        <v>0</v>
      </c>
      <c r="J111" s="29">
        <v>0</v>
      </c>
      <c r="K111" s="28">
        <v>0</v>
      </c>
      <c r="L111" s="52"/>
    </row>
    <row r="112" spans="1:16" ht="30" customHeight="1" x14ac:dyDescent="0.2">
      <c r="A112" s="86" t="s">
        <v>80</v>
      </c>
      <c r="B112" s="31" t="s">
        <v>67</v>
      </c>
      <c r="C112" s="32">
        <v>49743</v>
      </c>
      <c r="D112" s="32">
        <v>50230</v>
      </c>
      <c r="E112" s="33">
        <v>50640</v>
      </c>
      <c r="F112" s="34">
        <v>50710</v>
      </c>
      <c r="G112" s="33">
        <v>50990</v>
      </c>
      <c r="H112" s="34">
        <v>51150</v>
      </c>
      <c r="I112" s="33">
        <v>51640</v>
      </c>
      <c r="J112" s="34">
        <v>52420</v>
      </c>
      <c r="K112" s="87">
        <v>52980</v>
      </c>
      <c r="L112" s="74"/>
    </row>
    <row r="113" spans="1:16" ht="27" customHeight="1" x14ac:dyDescent="0.2">
      <c r="A113" s="35" t="s">
        <v>81</v>
      </c>
      <c r="B113" s="36" t="s">
        <v>67</v>
      </c>
      <c r="C113" s="75">
        <f t="shared" ref="C113:K113" si="11">C115+C116+C119+C120</f>
        <v>103625.4</v>
      </c>
      <c r="D113" s="75">
        <f t="shared" si="11"/>
        <v>162796.9</v>
      </c>
      <c r="E113" s="76">
        <f t="shared" si="11"/>
        <v>152300.1</v>
      </c>
      <c r="F113" s="77">
        <f t="shared" si="11"/>
        <v>153080</v>
      </c>
      <c r="G113" s="76">
        <f t="shared" si="11"/>
        <v>153385</v>
      </c>
      <c r="H113" s="77">
        <f t="shared" si="11"/>
        <v>153885</v>
      </c>
      <c r="I113" s="76">
        <f t="shared" si="11"/>
        <v>154385</v>
      </c>
      <c r="J113" s="77">
        <f t="shared" si="11"/>
        <v>154085</v>
      </c>
      <c r="K113" s="76">
        <f t="shared" si="11"/>
        <v>154985</v>
      </c>
      <c r="L113" s="91"/>
      <c r="M113" s="79"/>
      <c r="N113" s="79"/>
      <c r="O113" s="79"/>
      <c r="P113" s="79"/>
    </row>
    <row r="114" spans="1:16" ht="15" customHeight="1" x14ac:dyDescent="0.2">
      <c r="A114" s="21" t="s">
        <v>82</v>
      </c>
      <c r="B114" s="22"/>
      <c r="C114" s="92"/>
      <c r="D114" s="92"/>
      <c r="E114" s="93"/>
      <c r="F114" s="94"/>
      <c r="G114" s="93"/>
      <c r="H114" s="94"/>
      <c r="I114" s="93"/>
      <c r="J114" s="94"/>
      <c r="K114" s="93"/>
      <c r="L114" s="52"/>
    </row>
    <row r="115" spans="1:16" ht="40.5" customHeight="1" x14ac:dyDescent="0.2">
      <c r="A115" s="44" t="s">
        <v>83</v>
      </c>
      <c r="B115" s="22" t="s">
        <v>67</v>
      </c>
      <c r="C115" s="95">
        <v>102298.4</v>
      </c>
      <c r="D115" s="27">
        <v>147400.9</v>
      </c>
      <c r="E115" s="28">
        <v>150200.1</v>
      </c>
      <c r="F115" s="29">
        <v>150500</v>
      </c>
      <c r="G115" s="28">
        <v>150800</v>
      </c>
      <c r="H115" s="29">
        <v>150800</v>
      </c>
      <c r="I115" s="28">
        <v>151300</v>
      </c>
      <c r="J115" s="29">
        <v>151000</v>
      </c>
      <c r="K115" s="28">
        <v>151900</v>
      </c>
      <c r="L115" s="52"/>
    </row>
    <row r="116" spans="1:16" ht="19.5" customHeight="1" x14ac:dyDescent="0.2">
      <c r="A116" s="44" t="s">
        <v>84</v>
      </c>
      <c r="B116" s="22" t="s">
        <v>67</v>
      </c>
      <c r="C116" s="95">
        <v>1327</v>
      </c>
      <c r="D116" s="27">
        <v>15396</v>
      </c>
      <c r="E116" s="28">
        <v>2100</v>
      </c>
      <c r="F116" s="29">
        <v>2580</v>
      </c>
      <c r="G116" s="28">
        <v>2585</v>
      </c>
      <c r="H116" s="29">
        <v>3085</v>
      </c>
      <c r="I116" s="28">
        <v>3085</v>
      </c>
      <c r="J116" s="29">
        <v>3085</v>
      </c>
      <c r="K116" s="28">
        <v>3085</v>
      </c>
      <c r="L116" s="52"/>
    </row>
    <row r="117" spans="1:16" ht="14.25" customHeight="1" x14ac:dyDescent="0.2">
      <c r="A117" s="21" t="s">
        <v>41</v>
      </c>
      <c r="B117" s="22"/>
      <c r="C117" s="96"/>
      <c r="D117" s="97"/>
      <c r="E117" s="98"/>
      <c r="F117" s="99"/>
      <c r="G117" s="98"/>
      <c r="H117" s="99"/>
      <c r="I117" s="98"/>
      <c r="J117" s="99"/>
      <c r="K117" s="98"/>
      <c r="L117" s="52"/>
    </row>
    <row r="118" spans="1:16" ht="29.25" customHeight="1" x14ac:dyDescent="0.2">
      <c r="A118" s="48" t="s">
        <v>85</v>
      </c>
      <c r="B118" s="22" t="s">
        <v>67</v>
      </c>
      <c r="C118" s="96"/>
      <c r="D118" s="97"/>
      <c r="E118" s="98"/>
      <c r="F118" s="99"/>
      <c r="G118" s="98"/>
      <c r="H118" s="99"/>
      <c r="I118" s="98"/>
      <c r="J118" s="99"/>
      <c r="K118" s="98"/>
      <c r="L118" s="52"/>
    </row>
    <row r="119" spans="1:16" ht="22.5" customHeight="1" x14ac:dyDescent="0.2">
      <c r="A119" s="48" t="s">
        <v>86</v>
      </c>
      <c r="B119" s="22" t="s">
        <v>67</v>
      </c>
      <c r="C119" s="96"/>
      <c r="D119" s="97"/>
      <c r="E119" s="98"/>
      <c r="F119" s="99"/>
      <c r="G119" s="98"/>
      <c r="H119" s="99"/>
      <c r="I119" s="98"/>
      <c r="J119" s="99"/>
      <c r="K119" s="98"/>
      <c r="L119" s="52"/>
    </row>
    <row r="120" spans="1:16" ht="22.5" customHeight="1" x14ac:dyDescent="0.2">
      <c r="A120" s="48" t="s">
        <v>87</v>
      </c>
      <c r="B120" s="22" t="s">
        <v>67</v>
      </c>
      <c r="C120" s="96"/>
      <c r="D120" s="97"/>
      <c r="E120" s="98"/>
      <c r="F120" s="99"/>
      <c r="G120" s="98"/>
      <c r="H120" s="99"/>
      <c r="I120" s="98"/>
      <c r="J120" s="99"/>
      <c r="K120" s="98"/>
      <c r="L120" s="52"/>
    </row>
    <row r="121" spans="1:16" ht="19.5" customHeight="1" x14ac:dyDescent="0.2">
      <c r="A121" s="86" t="s">
        <v>88</v>
      </c>
      <c r="B121" s="31" t="s">
        <v>67</v>
      </c>
      <c r="C121" s="100"/>
      <c r="D121" s="101"/>
      <c r="E121" s="102"/>
      <c r="F121" s="103"/>
      <c r="G121" s="102"/>
      <c r="H121" s="103"/>
      <c r="I121" s="102"/>
      <c r="J121" s="103"/>
      <c r="K121" s="102"/>
      <c r="L121" s="104"/>
    </row>
    <row r="122" spans="1:16" ht="28.5" customHeight="1" x14ac:dyDescent="0.2">
      <c r="A122" s="35" t="s">
        <v>89</v>
      </c>
      <c r="B122" s="36" t="s">
        <v>67</v>
      </c>
      <c r="C122" s="75">
        <f t="shared" ref="C122:K122" si="12">SUM(C124,C125,C126,C127)</f>
        <v>271353.09999999998</v>
      </c>
      <c r="D122" s="75">
        <f t="shared" si="12"/>
        <v>275433.2</v>
      </c>
      <c r="E122" s="76">
        <f t="shared" si="12"/>
        <v>281030</v>
      </c>
      <c r="F122" s="77">
        <f t="shared" si="12"/>
        <v>285020</v>
      </c>
      <c r="G122" s="76">
        <f t="shared" si="12"/>
        <v>289760</v>
      </c>
      <c r="H122" s="77">
        <f t="shared" si="12"/>
        <v>291910</v>
      </c>
      <c r="I122" s="76">
        <f t="shared" si="12"/>
        <v>297650</v>
      </c>
      <c r="J122" s="77">
        <f t="shared" si="12"/>
        <v>297290</v>
      </c>
      <c r="K122" s="76">
        <f t="shared" si="12"/>
        <v>303980</v>
      </c>
      <c r="L122" s="62"/>
      <c r="M122" s="79"/>
      <c r="N122" s="79"/>
      <c r="O122" s="79"/>
      <c r="P122" s="79"/>
    </row>
    <row r="123" spans="1:16" ht="15" customHeight="1" x14ac:dyDescent="0.2">
      <c r="A123" s="21" t="s">
        <v>82</v>
      </c>
      <c r="B123" s="22"/>
      <c r="C123" s="64"/>
      <c r="D123" s="64"/>
      <c r="E123" s="65"/>
      <c r="F123" s="66"/>
      <c r="G123" s="65"/>
      <c r="H123" s="66"/>
      <c r="I123" s="65"/>
      <c r="J123" s="66"/>
      <c r="K123" s="65"/>
      <c r="L123" s="52"/>
    </row>
    <row r="124" spans="1:16" ht="40.5" customHeight="1" x14ac:dyDescent="0.2">
      <c r="A124" s="44" t="s">
        <v>90</v>
      </c>
      <c r="B124" s="22" t="s">
        <v>67</v>
      </c>
      <c r="C124" s="97">
        <v>117540</v>
      </c>
      <c r="D124" s="97">
        <v>121200</v>
      </c>
      <c r="E124" s="98">
        <v>125400</v>
      </c>
      <c r="F124" s="99">
        <v>126400</v>
      </c>
      <c r="G124" s="98">
        <v>128500</v>
      </c>
      <c r="H124" s="99">
        <v>129400</v>
      </c>
      <c r="I124" s="98">
        <v>130100</v>
      </c>
      <c r="J124" s="99">
        <v>130500</v>
      </c>
      <c r="K124" s="98">
        <v>131100</v>
      </c>
      <c r="L124" s="52"/>
    </row>
    <row r="125" spans="1:16" ht="25.5" customHeight="1" x14ac:dyDescent="0.2">
      <c r="A125" s="44" t="s">
        <v>91</v>
      </c>
      <c r="B125" s="22" t="s">
        <v>67</v>
      </c>
      <c r="C125" s="97">
        <v>153578</v>
      </c>
      <c r="D125" s="97">
        <v>153950</v>
      </c>
      <c r="E125" s="98">
        <v>155630</v>
      </c>
      <c r="F125" s="99">
        <v>158620</v>
      </c>
      <c r="G125" s="98">
        <v>161260</v>
      </c>
      <c r="H125" s="99">
        <v>162510</v>
      </c>
      <c r="I125" s="98">
        <v>167550</v>
      </c>
      <c r="J125" s="99">
        <v>166790</v>
      </c>
      <c r="K125" s="98">
        <v>172880</v>
      </c>
      <c r="L125" s="52"/>
    </row>
    <row r="126" spans="1:16" ht="25.5" customHeight="1" x14ac:dyDescent="0.2">
      <c r="A126" s="44" t="s">
        <v>92</v>
      </c>
      <c r="B126" s="22" t="s">
        <v>67</v>
      </c>
      <c r="C126" s="97"/>
      <c r="D126" s="97"/>
      <c r="E126" s="98"/>
      <c r="F126" s="99"/>
      <c r="G126" s="98"/>
      <c r="H126" s="99"/>
      <c r="I126" s="98"/>
      <c r="J126" s="99"/>
      <c r="K126" s="98"/>
      <c r="L126" s="52"/>
    </row>
    <row r="127" spans="1:16" ht="25.5" customHeight="1" x14ac:dyDescent="0.2">
      <c r="A127" s="44" t="s">
        <v>93</v>
      </c>
      <c r="B127" s="22" t="s">
        <v>67</v>
      </c>
      <c r="C127" s="97">
        <v>235.1</v>
      </c>
      <c r="D127" s="97">
        <v>283.2</v>
      </c>
      <c r="E127" s="98">
        <v>0</v>
      </c>
      <c r="F127" s="99">
        <v>0</v>
      </c>
      <c r="G127" s="98">
        <v>0</v>
      </c>
      <c r="H127" s="99">
        <v>0</v>
      </c>
      <c r="I127" s="98">
        <v>0</v>
      </c>
      <c r="J127" s="99">
        <v>0</v>
      </c>
      <c r="K127" s="98">
        <v>0</v>
      </c>
      <c r="L127" s="52"/>
    </row>
    <row r="128" spans="1:16" ht="29.25" customHeight="1" x14ac:dyDescent="0.2">
      <c r="A128" s="44" t="s">
        <v>94</v>
      </c>
      <c r="B128" s="22" t="s">
        <v>95</v>
      </c>
      <c r="C128" s="97">
        <v>16190.1</v>
      </c>
      <c r="D128" s="64">
        <v>19300</v>
      </c>
      <c r="E128" s="65">
        <v>23600</v>
      </c>
      <c r="F128" s="66">
        <v>24200</v>
      </c>
      <c r="G128" s="65">
        <v>28500</v>
      </c>
      <c r="H128" s="66">
        <v>30100</v>
      </c>
      <c r="I128" s="65">
        <v>32200</v>
      </c>
      <c r="J128" s="66">
        <v>36400</v>
      </c>
      <c r="K128" s="65">
        <v>35000</v>
      </c>
      <c r="L128" s="52"/>
    </row>
    <row r="129" spans="1:16" ht="29.25" customHeight="1" x14ac:dyDescent="0.2">
      <c r="A129" s="44" t="s">
        <v>96</v>
      </c>
      <c r="B129" s="22" t="s">
        <v>95</v>
      </c>
      <c r="C129" s="97">
        <v>15056.7</v>
      </c>
      <c r="D129" s="64">
        <v>18250</v>
      </c>
      <c r="E129" s="65">
        <v>22450</v>
      </c>
      <c r="F129" s="66">
        <v>25600</v>
      </c>
      <c r="G129" s="65">
        <v>26600</v>
      </c>
      <c r="H129" s="66">
        <v>26800</v>
      </c>
      <c r="I129" s="65">
        <v>28400</v>
      </c>
      <c r="J129" s="66">
        <v>30200</v>
      </c>
      <c r="K129" s="65">
        <v>33700</v>
      </c>
      <c r="L129" s="52"/>
    </row>
    <row r="130" spans="1:16" ht="29.25" customHeight="1" x14ac:dyDescent="0.2">
      <c r="A130" s="44" t="s">
        <v>97</v>
      </c>
      <c r="B130" s="22" t="s">
        <v>95</v>
      </c>
      <c r="C130" s="97"/>
      <c r="D130" s="64">
        <f t="shared" ref="D130:K130" si="13">IF((ISERROR(D126/D56/12*1000)),0,(D126/D56/12*1000))</f>
        <v>0</v>
      </c>
      <c r="E130" s="65">
        <f t="shared" si="13"/>
        <v>0</v>
      </c>
      <c r="F130" s="66">
        <f t="shared" si="13"/>
        <v>0</v>
      </c>
      <c r="G130" s="65">
        <f t="shared" si="13"/>
        <v>0</v>
      </c>
      <c r="H130" s="66">
        <f t="shared" si="13"/>
        <v>0</v>
      </c>
      <c r="I130" s="65">
        <f t="shared" si="13"/>
        <v>0</v>
      </c>
      <c r="J130" s="66">
        <f t="shared" si="13"/>
        <v>0</v>
      </c>
      <c r="K130" s="65">
        <f t="shared" si="13"/>
        <v>0</v>
      </c>
      <c r="L130" s="52"/>
    </row>
    <row r="131" spans="1:16" ht="29.25" customHeight="1" x14ac:dyDescent="0.2">
      <c r="A131" s="105" t="s">
        <v>98</v>
      </c>
      <c r="B131" s="31" t="s">
        <v>95</v>
      </c>
      <c r="C131" s="101">
        <v>9795.7999999999993</v>
      </c>
      <c r="D131" s="106">
        <v>10500</v>
      </c>
      <c r="E131" s="107">
        <v>11200</v>
      </c>
      <c r="F131" s="108">
        <v>11850</v>
      </c>
      <c r="G131" s="107">
        <v>12560</v>
      </c>
      <c r="H131" s="108">
        <v>14100</v>
      </c>
      <c r="I131" s="107">
        <v>16400</v>
      </c>
      <c r="J131" s="108">
        <v>17500</v>
      </c>
      <c r="K131" s="107">
        <v>17400</v>
      </c>
      <c r="L131" s="74"/>
    </row>
    <row r="132" spans="1:16" ht="45" customHeight="1" x14ac:dyDescent="0.2">
      <c r="A132" s="35" t="s">
        <v>99</v>
      </c>
      <c r="B132" s="36" t="s">
        <v>67</v>
      </c>
      <c r="C132" s="75">
        <f t="shared" ref="C132:K132" si="14">C134+C135+C136+C137</f>
        <v>33887</v>
      </c>
      <c r="D132" s="75">
        <f t="shared" si="14"/>
        <v>37179</v>
      </c>
      <c r="E132" s="76">
        <f t="shared" si="14"/>
        <v>38218</v>
      </c>
      <c r="F132" s="77">
        <f t="shared" si="14"/>
        <v>39090</v>
      </c>
      <c r="G132" s="76">
        <f t="shared" si="14"/>
        <v>40220</v>
      </c>
      <c r="H132" s="77">
        <f t="shared" si="14"/>
        <v>41337</v>
      </c>
      <c r="I132" s="76">
        <f t="shared" si="14"/>
        <v>42984</v>
      </c>
      <c r="J132" s="77">
        <f t="shared" si="14"/>
        <v>43292</v>
      </c>
      <c r="K132" s="76">
        <f t="shared" si="14"/>
        <v>45775</v>
      </c>
      <c r="L132" s="109"/>
      <c r="M132" s="79"/>
      <c r="N132" s="79"/>
      <c r="O132" s="79"/>
      <c r="P132" s="79"/>
    </row>
    <row r="133" spans="1:16" ht="13.5" customHeight="1" x14ac:dyDescent="0.2">
      <c r="A133" s="21" t="s">
        <v>82</v>
      </c>
      <c r="B133" s="22"/>
      <c r="C133" s="110"/>
      <c r="D133" s="64"/>
      <c r="E133" s="65"/>
      <c r="F133" s="66"/>
      <c r="G133" s="65"/>
      <c r="H133" s="66"/>
      <c r="I133" s="65"/>
      <c r="J133" s="66"/>
      <c r="K133" s="65"/>
      <c r="L133" s="111"/>
    </row>
    <row r="134" spans="1:16" ht="25.5" customHeight="1" x14ac:dyDescent="0.2">
      <c r="A134" s="44" t="s">
        <v>100</v>
      </c>
      <c r="B134" s="22" t="s">
        <v>67</v>
      </c>
      <c r="C134" s="97">
        <v>32125</v>
      </c>
      <c r="D134" s="97">
        <v>34280</v>
      </c>
      <c r="E134" s="98">
        <v>35230</v>
      </c>
      <c r="F134" s="99">
        <v>35980</v>
      </c>
      <c r="G134" s="98">
        <v>36760</v>
      </c>
      <c r="H134" s="99">
        <v>37540</v>
      </c>
      <c r="I134" s="98">
        <v>38870</v>
      </c>
      <c r="J134" s="99">
        <v>38910</v>
      </c>
      <c r="K134" s="98">
        <v>41200</v>
      </c>
      <c r="L134" s="111"/>
    </row>
    <row r="135" spans="1:16" ht="24" customHeight="1" x14ac:dyDescent="0.2">
      <c r="A135" s="44" t="s">
        <v>101</v>
      </c>
      <c r="B135" s="22" t="s">
        <v>67</v>
      </c>
      <c r="C135" s="97"/>
      <c r="D135" s="97"/>
      <c r="E135" s="98"/>
      <c r="F135" s="99"/>
      <c r="G135" s="98"/>
      <c r="H135" s="99"/>
      <c r="I135" s="98"/>
      <c r="J135" s="99"/>
      <c r="K135" s="98"/>
      <c r="L135" s="111"/>
    </row>
    <row r="136" spans="1:16" ht="57.75" customHeight="1" x14ac:dyDescent="0.2">
      <c r="A136" s="44" t="s">
        <v>102</v>
      </c>
      <c r="B136" s="22" t="s">
        <v>67</v>
      </c>
      <c r="C136" s="97">
        <v>597</v>
      </c>
      <c r="D136" s="97">
        <v>983</v>
      </c>
      <c r="E136" s="98">
        <v>990</v>
      </c>
      <c r="F136" s="99">
        <v>1010</v>
      </c>
      <c r="G136" s="98">
        <v>1140</v>
      </c>
      <c r="H136" s="99">
        <v>1257</v>
      </c>
      <c r="I136" s="98">
        <v>1354</v>
      </c>
      <c r="J136" s="99">
        <v>1542</v>
      </c>
      <c r="K136" s="98">
        <v>1670</v>
      </c>
      <c r="L136" s="111"/>
    </row>
    <row r="137" spans="1:16" ht="33.75" customHeight="1" x14ac:dyDescent="0.2">
      <c r="A137" s="44" t="s">
        <v>103</v>
      </c>
      <c r="B137" s="22" t="s">
        <v>67</v>
      </c>
      <c r="C137" s="97">
        <v>1165</v>
      </c>
      <c r="D137" s="97">
        <v>1916</v>
      </c>
      <c r="E137" s="98">
        <v>1998</v>
      </c>
      <c r="F137" s="99">
        <v>2100</v>
      </c>
      <c r="G137" s="98">
        <v>2320</v>
      </c>
      <c r="H137" s="99">
        <v>2540</v>
      </c>
      <c r="I137" s="98">
        <v>2760</v>
      </c>
      <c r="J137" s="99">
        <v>2840</v>
      </c>
      <c r="K137" s="98">
        <v>2905</v>
      </c>
      <c r="L137" s="111"/>
    </row>
    <row r="138" spans="1:16" ht="39" customHeight="1" x14ac:dyDescent="0.2">
      <c r="A138" s="112" t="s">
        <v>104</v>
      </c>
      <c r="B138" s="113" t="s">
        <v>67</v>
      </c>
      <c r="C138" s="114"/>
      <c r="D138" s="114"/>
      <c r="E138" s="115"/>
      <c r="F138" s="103"/>
      <c r="G138" s="102"/>
      <c r="H138" s="103"/>
      <c r="I138" s="102"/>
      <c r="J138" s="103"/>
      <c r="K138" s="102"/>
      <c r="L138" s="116"/>
    </row>
    <row r="139" spans="1:16" s="121" customFormat="1" ht="11.25" customHeight="1" x14ac:dyDescent="0.2">
      <c r="A139" s="117" t="s">
        <v>12</v>
      </c>
      <c r="B139" s="118"/>
      <c r="C139" s="119"/>
      <c r="D139" s="119"/>
      <c r="E139" s="119"/>
      <c r="F139" s="119"/>
      <c r="G139" s="119"/>
      <c r="H139" s="119"/>
      <c r="I139" s="119"/>
      <c r="J139" s="119"/>
      <c r="K139" s="119"/>
      <c r="L139" s="120"/>
    </row>
    <row r="140" spans="1:16" ht="11.25" customHeight="1" x14ac:dyDescent="0.2">
      <c r="A140" s="122" t="s">
        <v>105</v>
      </c>
      <c r="B140" s="123"/>
      <c r="C140" s="123"/>
      <c r="D140" s="123"/>
      <c r="E140" s="124"/>
      <c r="F140" s="122"/>
      <c r="G140" s="124"/>
      <c r="H140" s="122"/>
      <c r="I140" s="124"/>
      <c r="J140" s="122"/>
      <c r="K140" s="124"/>
      <c r="L140" s="62"/>
    </row>
    <row r="141" spans="1:16" ht="54" customHeight="1" x14ac:dyDescent="0.15">
      <c r="A141" s="125" t="s">
        <v>106</v>
      </c>
      <c r="B141" s="54" t="s">
        <v>18</v>
      </c>
      <c r="C141" s="55">
        <v>9650</v>
      </c>
      <c r="D141" s="55">
        <v>9503</v>
      </c>
      <c r="E141" s="56">
        <v>9342</v>
      </c>
      <c r="F141" s="57">
        <v>9141</v>
      </c>
      <c r="G141" s="56">
        <v>9145</v>
      </c>
      <c r="H141" s="57">
        <v>8936</v>
      </c>
      <c r="I141" s="56">
        <v>8949</v>
      </c>
      <c r="J141" s="57">
        <v>8751</v>
      </c>
      <c r="K141" s="56">
        <v>8774</v>
      </c>
      <c r="L141" s="58" t="s">
        <v>107</v>
      </c>
    </row>
    <row r="142" spans="1:16" ht="11.25" customHeight="1" x14ac:dyDescent="0.2">
      <c r="A142" s="126" t="s">
        <v>108</v>
      </c>
      <c r="B142" s="127"/>
      <c r="C142" s="127"/>
      <c r="D142" s="127"/>
      <c r="E142" s="128"/>
      <c r="F142" s="122"/>
      <c r="G142" s="124"/>
      <c r="H142" s="122"/>
      <c r="I142" s="124"/>
      <c r="J142" s="122"/>
      <c r="K142" s="124"/>
      <c r="L142" s="129"/>
    </row>
    <row r="143" spans="1:16" ht="63" customHeight="1" x14ac:dyDescent="0.15">
      <c r="A143" s="125" t="s">
        <v>109</v>
      </c>
      <c r="B143" s="54" t="s">
        <v>18</v>
      </c>
      <c r="C143" s="55">
        <v>3319</v>
      </c>
      <c r="D143" s="55">
        <v>3292</v>
      </c>
      <c r="E143" s="130">
        <v>3281</v>
      </c>
      <c r="F143" s="57">
        <v>3258</v>
      </c>
      <c r="G143" s="56">
        <v>3274</v>
      </c>
      <c r="H143" s="57">
        <v>3236</v>
      </c>
      <c r="I143" s="56">
        <v>3264</v>
      </c>
      <c r="J143" s="57">
        <v>3216</v>
      </c>
      <c r="K143" s="56">
        <v>3255</v>
      </c>
      <c r="L143" s="131" t="s">
        <v>51</v>
      </c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143">
    <cfRule type="cellIs" dxfId="8" priority="2" operator="lessThan">
      <formula>$F$11</formula>
    </cfRule>
  </conditionalFormatting>
  <conditionalFormatting sqref="I143">
    <cfRule type="cellIs" dxfId="7" priority="3" operator="lessThan">
      <formula>$H$11</formula>
    </cfRule>
  </conditionalFormatting>
  <conditionalFormatting sqref="K143">
    <cfRule type="cellIs" dxfId="6" priority="4" operator="lessThan">
      <formula>$J$11</formula>
    </cfRule>
  </conditionalFormatting>
  <conditionalFormatting sqref="G141">
    <cfRule type="cellIs" dxfId="5" priority="5" operator="lessThan">
      <formula>$F$11</formula>
    </cfRule>
  </conditionalFormatting>
  <conditionalFormatting sqref="I141">
    <cfRule type="cellIs" dxfId="4" priority="6" operator="lessThan">
      <formula>$H$11</formula>
    </cfRule>
  </conditionalFormatting>
  <conditionalFormatting sqref="K141">
    <cfRule type="cellIs" dxfId="3" priority="7" operator="lessThan">
      <formula>$J$11</formula>
    </cfRule>
  </conditionalFormatting>
  <conditionalFormatting sqref="G51">
    <cfRule type="cellIs" dxfId="2" priority="8" operator="lessThan">
      <formula>$F$11</formula>
    </cfRule>
  </conditionalFormatting>
  <conditionalFormatting sqref="I51">
    <cfRule type="cellIs" dxfId="1" priority="9" operator="lessThan">
      <formula>$H$11</formula>
    </cfRule>
  </conditionalFormatting>
  <conditionalFormatting sqref="K51">
    <cfRule type="cellIs" dxfId="0" priority="10" operator="lessThan">
      <formula>$J$11</formula>
    </cfRule>
  </conditionalFormatting>
  <pageMargins left="0.51181102362204722" right="0" top="0.94488188976377963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dc:description/>
  <cp:lastModifiedBy>User</cp:lastModifiedBy>
  <cp:revision>0</cp:revision>
  <cp:lastPrinted>2025-11-20T09:46:51Z</cp:lastPrinted>
  <dcterms:created xsi:type="dcterms:W3CDTF">2024-05-03T13:21:38Z</dcterms:created>
  <dcterms:modified xsi:type="dcterms:W3CDTF">2025-11-20T09:47:14Z</dcterms:modified>
  <dc:language>ru-RU</dc:language>
</cp:coreProperties>
</file>